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5.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7.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9.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1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6_0.bin" ContentType="application/vnd.openxmlformats-officedocument.oleObject"/>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8805" windowHeight="6270" firstSheet="3" activeTab="6"/>
  </bookViews>
  <sheets>
    <sheet name="Instructions" sheetId="1" r:id="rId1"/>
    <sheet name="Simple Moving Average" sheetId="2" r:id="rId2"/>
    <sheet name="Weighted Moving Average" sheetId="3" r:id="rId3"/>
    <sheet name="Single Exponential Smoothing" sheetId="4" r:id="rId4"/>
    <sheet name="Trend Adjusted Exp Smooth" sheetId="5" r:id="rId5"/>
    <sheet name="Trend and Seasonal Effects" sheetId="6" r:id="rId6"/>
    <sheet name="Linear Trend" sheetId="7" r:id="rId7"/>
  </sheets>
  <definedNames/>
  <calcPr fullCalcOnLoad="1"/>
</workbook>
</file>

<file path=xl/comments2.xml><?xml version="1.0" encoding="utf-8"?>
<comments xmlns="http://schemas.openxmlformats.org/spreadsheetml/2006/main">
  <authors>
    <author>Altec</author>
  </authors>
  <commentList>
    <comment ref="B4" authorId="0">
      <text>
        <r>
          <rPr>
            <b/>
            <sz val="8"/>
            <rFont val="Tahoma"/>
            <family val="0"/>
          </rPr>
          <t>This value dictates the number of periods (data points) averaged for the next forecasted value.</t>
        </r>
      </text>
    </comment>
    <comment ref="B6" authorId="0">
      <text>
        <r>
          <rPr>
            <b/>
            <sz val="8"/>
            <rFont val="Tahoma"/>
            <family val="0"/>
          </rPr>
          <t>Mean
Average
Deviation</t>
        </r>
      </text>
    </comment>
    <comment ref="B7" authorId="0">
      <text>
        <r>
          <rPr>
            <b/>
            <sz val="8"/>
            <rFont val="Tahoma"/>
            <family val="0"/>
          </rPr>
          <t>Mean
Square
Error</t>
        </r>
      </text>
    </comment>
  </commentList>
</comments>
</file>

<file path=xl/comments3.xml><?xml version="1.0" encoding="utf-8"?>
<comments xmlns="http://schemas.openxmlformats.org/spreadsheetml/2006/main">
  <authors>
    <author>Altec</author>
  </authors>
  <commentList>
    <comment ref="D4" authorId="0">
      <text>
        <r>
          <rPr>
            <b/>
            <sz val="8"/>
            <rFont val="Tahoma"/>
            <family val="0"/>
          </rPr>
          <t>Weight given to the period immediately preceding the forecast.</t>
        </r>
      </text>
    </comment>
    <comment ref="B4" authorId="0">
      <text>
        <r>
          <rPr>
            <b/>
            <sz val="8"/>
            <rFont val="Tahoma"/>
            <family val="0"/>
          </rPr>
          <t>Weight given to the period furthest from the new forecast.</t>
        </r>
      </text>
    </comment>
  </commentList>
</comments>
</file>

<file path=xl/comments4.xml><?xml version="1.0" encoding="utf-8"?>
<comments xmlns="http://schemas.openxmlformats.org/spreadsheetml/2006/main">
  <authors>
    <author>IRT-CS</author>
  </authors>
  <commentList>
    <comment ref="B4" authorId="0">
      <text>
        <r>
          <rPr>
            <b/>
            <sz val="8"/>
            <rFont val="Tahoma"/>
            <family val="0"/>
          </rPr>
          <t>Smoothing Constant Alpha determines the level of smoothing and the speed of reaction to differences between forecasts and actual occurrences</t>
        </r>
      </text>
    </comment>
  </commentList>
</comments>
</file>

<file path=xl/comments5.xml><?xml version="1.0" encoding="utf-8"?>
<comments xmlns="http://schemas.openxmlformats.org/spreadsheetml/2006/main">
  <authors>
    <author>IRT-CS</author>
  </authors>
  <commentList>
    <comment ref="D4" authorId="0">
      <text>
        <r>
          <rPr>
            <b/>
            <sz val="8"/>
            <rFont val="Tahoma"/>
            <family val="0"/>
          </rPr>
          <t>Smoothing Constant Delta reduces the impact of the error that occurs between the actual value and the forecasted one</t>
        </r>
      </text>
    </comment>
    <comment ref="B4" authorId="0">
      <text>
        <r>
          <rPr>
            <b/>
            <sz val="8"/>
            <rFont val="Tahoma"/>
            <family val="0"/>
          </rPr>
          <t>Smoothing Constant Alpha determines the level of smoothing and the speed of reaction to differences between forecasts and actual occurrences</t>
        </r>
      </text>
    </comment>
  </commentList>
</comments>
</file>

<file path=xl/comments6.xml><?xml version="1.0" encoding="utf-8"?>
<comments xmlns="http://schemas.openxmlformats.org/spreadsheetml/2006/main">
  <authors>
    <author>IRT-CS</author>
  </authors>
  <commentList>
    <comment ref="F4" authorId="0">
      <text>
        <r>
          <rPr>
            <b/>
            <sz val="8"/>
            <rFont val="Tahoma"/>
            <family val="0"/>
          </rPr>
          <t>Gamma is used for smoothing the seasonal index</t>
        </r>
      </text>
    </comment>
    <comment ref="B4" authorId="0">
      <text>
        <r>
          <rPr>
            <b/>
            <sz val="8"/>
            <rFont val="Tahoma"/>
            <family val="0"/>
          </rPr>
          <t>Alpha is used to smooth the basic level</t>
        </r>
      </text>
    </comment>
    <comment ref="D4" authorId="0">
      <text>
        <r>
          <rPr>
            <b/>
            <sz val="8"/>
            <rFont val="Tahoma"/>
            <family val="0"/>
          </rPr>
          <t>Delta is the smoothing constant for the trend</t>
        </r>
      </text>
    </comment>
  </commentList>
</comments>
</file>

<file path=xl/comments7.xml><?xml version="1.0" encoding="utf-8"?>
<comments xmlns="http://schemas.openxmlformats.org/spreadsheetml/2006/main">
  <authors>
    <author>IRT-CS</author>
  </authors>
  <commentList>
    <comment ref="B4" authorId="0">
      <text>
        <r>
          <rPr>
            <b/>
            <sz val="8"/>
            <rFont val="Tahoma"/>
            <family val="0"/>
          </rPr>
          <t>The Intercept is the value estimated at period 0</t>
        </r>
      </text>
    </comment>
    <comment ref="C4" authorId="0">
      <text>
        <r>
          <rPr>
            <b/>
            <sz val="8"/>
            <rFont val="Tahoma"/>
            <family val="0"/>
          </rPr>
          <t>The Slope is the amount the forecast raises with each period</t>
        </r>
      </text>
    </comment>
  </commentList>
</comments>
</file>

<file path=xl/sharedStrings.xml><?xml version="1.0" encoding="utf-8"?>
<sst xmlns="http://schemas.openxmlformats.org/spreadsheetml/2006/main" count="71" uniqueCount="31">
  <si>
    <t>Simple Moving Average</t>
  </si>
  <si>
    <t>Periods</t>
  </si>
  <si>
    <t>Period</t>
  </si>
  <si>
    <t>Actual</t>
  </si>
  <si>
    <t>Forecast</t>
  </si>
  <si>
    <t>Error</t>
  </si>
  <si>
    <t>MAD</t>
  </si>
  <si>
    <t>MSE</t>
  </si>
  <si>
    <t>Least Recent</t>
  </si>
  <si>
    <t>Weight 1</t>
  </si>
  <si>
    <t>Weight 2</t>
  </si>
  <si>
    <t>Weight 3</t>
  </si>
  <si>
    <t>Most Recent</t>
  </si>
  <si>
    <t>Weighted Moving Average (3 period)</t>
  </si>
  <si>
    <t xml:space="preserve">α  </t>
  </si>
  <si>
    <t xml:space="preserve">δ  </t>
  </si>
  <si>
    <t>Single Exponential Smoothing</t>
  </si>
  <si>
    <t>Linear Trend</t>
  </si>
  <si>
    <t>Trend Adjusted Exponential Smoothing</t>
  </si>
  <si>
    <t>Level</t>
  </si>
  <si>
    <t>Trend</t>
  </si>
  <si>
    <t>Trend and Seasonal Effects</t>
  </si>
  <si>
    <t xml:space="preserve">γ  </t>
  </si>
  <si>
    <t>Season</t>
  </si>
  <si>
    <t>Initial Seasonal Values</t>
  </si>
  <si>
    <t>Year</t>
  </si>
  <si>
    <t>This area is used to compute 'initial seasonal values' due to their complexity</t>
  </si>
  <si>
    <t>Number of full years (set of 4 seasons)</t>
  </si>
  <si>
    <t>Average</t>
  </si>
  <si>
    <t>Intercept</t>
  </si>
  <si>
    <t>Slope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</si>
</sst>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17">
    <font>
      <sz val="10"/>
      <name val="Arial"/>
      <family val="0"/>
    </font>
    <font>
      <b/>
      <u val="single"/>
      <sz val="10"/>
      <name val="Arial"/>
      <family val="2"/>
    </font>
    <font>
      <sz val="8"/>
      <name val="Arial"/>
      <family val="0"/>
    </font>
    <font>
      <b/>
      <sz val="10"/>
      <name val="Arial"/>
      <family val="2"/>
    </font>
    <font>
      <b/>
      <sz val="8.5"/>
      <name val="Arial"/>
      <family val="2"/>
    </font>
    <font>
      <sz val="9.25"/>
      <name val="Arial"/>
      <family val="0"/>
    </font>
    <font>
      <b/>
      <sz val="8"/>
      <name val="Arial"/>
      <family val="2"/>
    </font>
    <font>
      <b/>
      <sz val="7"/>
      <name val="Arial"/>
      <family val="2"/>
    </font>
    <font>
      <b/>
      <sz val="12"/>
      <name val="Times New Roman"/>
      <family val="1"/>
    </font>
    <font>
      <sz val="9"/>
      <name val="Arial"/>
      <family val="0"/>
    </font>
    <font>
      <b/>
      <sz val="10"/>
      <color indexed="10"/>
      <name val="Arial"/>
      <family val="2"/>
    </font>
    <font>
      <u val="single"/>
      <sz val="10"/>
      <color indexed="12"/>
      <name val="Arial"/>
      <family val="0"/>
    </font>
    <font>
      <u val="single"/>
      <sz val="10"/>
      <color indexed="36"/>
      <name val="Arial"/>
      <family val="0"/>
    </font>
    <font>
      <sz val="9.5"/>
      <name val="Arial"/>
      <family val="0"/>
    </font>
    <font>
      <i/>
      <sz val="10"/>
      <name val="Arial"/>
      <family val="2"/>
    </font>
    <font>
      <b/>
      <sz val="8"/>
      <name val="Tahoma"/>
      <family val="0"/>
    </font>
    <font>
      <b/>
      <sz val="10"/>
      <color indexed="49"/>
      <name val="Arial"/>
      <family val="2"/>
    </font>
  </fonts>
  <fills count="3">
    <fill>
      <patternFill/>
    </fill>
    <fill>
      <patternFill patternType="gray125"/>
    </fill>
    <fill>
      <patternFill patternType="solid">
        <fgColor indexed="15"/>
        <bgColor indexed="64"/>
      </patternFill>
    </fill>
  </fills>
  <borders count="17">
    <border>
      <left/>
      <right/>
      <top/>
      <bottom/>
      <diagonal/>
    </border>
    <border>
      <left style="thick"/>
      <right style="thick"/>
      <top style="thick"/>
      <bottom>
        <color indexed="63"/>
      </bottom>
    </border>
    <border>
      <left style="thick"/>
      <right style="thick"/>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style="thick"/>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thick"/>
      <right style="thick"/>
      <top style="thick"/>
      <bottom style="thick"/>
    </border>
    <border>
      <left style="thick"/>
      <right style="thick"/>
      <top>
        <color indexed="63"/>
      </top>
      <bottom>
        <color indexed="63"/>
      </bottom>
    </border>
    <border>
      <left>
        <color indexed="63"/>
      </left>
      <right>
        <color indexed="63"/>
      </right>
      <top>
        <color indexed="63"/>
      </top>
      <bottom style="hair"/>
    </border>
    <border>
      <left>
        <color indexed="63"/>
      </left>
      <right>
        <color indexed="63"/>
      </right>
      <top style="thick"/>
      <bottom>
        <color indexed="63"/>
      </bottom>
    </border>
    <border>
      <left>
        <color indexed="63"/>
      </left>
      <right>
        <color indexed="63"/>
      </right>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1" fillId="0" borderId="0" xfId="0" applyFont="1" applyAlignment="1" applyProtection="1">
      <alignment/>
      <protection/>
    </xf>
    <xf numFmtId="0" fontId="0" fillId="0" borderId="0" xfId="0" applyAlignment="1" applyProtection="1">
      <alignment/>
      <protection/>
    </xf>
    <xf numFmtId="0" fontId="3" fillId="0" borderId="0" xfId="0" applyFont="1" applyAlignment="1" applyProtection="1">
      <alignment/>
      <protection/>
    </xf>
    <xf numFmtId="1" fontId="3" fillId="0" borderId="1" xfId="0" applyNumberFormat="1" applyFont="1" applyBorder="1" applyAlignment="1" applyProtection="1">
      <alignment/>
      <protection/>
    </xf>
    <xf numFmtId="1" fontId="3" fillId="0" borderId="2" xfId="0" applyNumberFormat="1" applyFont="1" applyBorder="1" applyAlignment="1" applyProtection="1">
      <alignment/>
      <protection/>
    </xf>
    <xf numFmtId="0" fontId="3" fillId="0" borderId="3" xfId="0" applyFont="1" applyBorder="1" applyAlignment="1" applyProtection="1">
      <alignment horizontal="center"/>
      <protection/>
    </xf>
    <xf numFmtId="0" fontId="3" fillId="0" borderId="4" xfId="0" applyFont="1" applyBorder="1" applyAlignment="1" applyProtection="1">
      <alignment horizontal="center"/>
      <protection/>
    </xf>
    <xf numFmtId="0" fontId="3" fillId="0" borderId="5" xfId="0" applyFont="1" applyBorder="1" applyAlignment="1" applyProtection="1">
      <alignment horizontal="center"/>
      <protection/>
    </xf>
    <xf numFmtId="0" fontId="3" fillId="0" borderId="6" xfId="0" applyFont="1" applyBorder="1" applyAlignment="1" applyProtection="1">
      <alignment horizontal="center"/>
      <protection/>
    </xf>
    <xf numFmtId="1" fontId="0" fillId="0" borderId="7" xfId="0" applyNumberFormat="1" applyBorder="1" applyAlignment="1" applyProtection="1">
      <alignment horizontal="center"/>
      <protection/>
    </xf>
    <xf numFmtId="1" fontId="0" fillId="0" borderId="8" xfId="0" applyNumberFormat="1" applyBorder="1" applyAlignment="1" applyProtection="1">
      <alignment horizontal="center"/>
      <protection/>
    </xf>
    <xf numFmtId="1" fontId="0" fillId="0" borderId="6" xfId="0" applyNumberFormat="1" applyBorder="1" applyAlignment="1" applyProtection="1">
      <alignment horizontal="center"/>
      <protection/>
    </xf>
    <xf numFmtId="1" fontId="0" fillId="0" borderId="9" xfId="0" applyNumberFormat="1" applyBorder="1" applyAlignment="1" applyProtection="1">
      <alignment horizontal="center"/>
      <protection/>
    </xf>
    <xf numFmtId="3" fontId="0" fillId="0" borderId="0" xfId="0" applyNumberFormat="1" applyFont="1" applyAlignment="1" applyProtection="1">
      <alignment horizontal="center"/>
      <protection/>
    </xf>
    <xf numFmtId="0" fontId="0" fillId="0" borderId="0" xfId="0" applyNumberFormat="1" applyAlignment="1" applyProtection="1">
      <alignment/>
      <protection/>
    </xf>
    <xf numFmtId="0" fontId="3" fillId="0" borderId="0" xfId="0" applyNumberFormat="1" applyFont="1" applyAlignment="1" applyProtection="1">
      <alignment/>
      <protection/>
    </xf>
    <xf numFmtId="0" fontId="3" fillId="0" borderId="10" xfId="0" applyFont="1" applyBorder="1" applyAlignment="1" applyProtection="1">
      <alignment horizontal="center"/>
      <protection/>
    </xf>
    <xf numFmtId="1" fontId="0" fillId="0" borderId="10" xfId="0" applyNumberFormat="1" applyBorder="1" applyAlignment="1" applyProtection="1">
      <alignment horizontal="center"/>
      <protection/>
    </xf>
    <xf numFmtId="1" fontId="0" fillId="0" borderId="11" xfId="0" applyNumberFormat="1" applyFont="1" applyBorder="1" applyAlignment="1" applyProtection="1">
      <alignment horizontal="center"/>
      <protection/>
    </xf>
    <xf numFmtId="0" fontId="3" fillId="2" borderId="12" xfId="0" applyFont="1" applyFill="1" applyBorder="1" applyAlignment="1" applyProtection="1">
      <alignment horizontal="center"/>
      <protection locked="0"/>
    </xf>
    <xf numFmtId="0" fontId="3" fillId="0" borderId="0" xfId="0" applyFont="1" applyAlignment="1" applyProtection="1">
      <alignment horizontal="center"/>
      <protection/>
    </xf>
    <xf numFmtId="0" fontId="7" fillId="0" borderId="0" xfId="0" applyFont="1" applyAlignment="1" applyProtection="1">
      <alignment/>
      <protection/>
    </xf>
    <xf numFmtId="0" fontId="10" fillId="0" borderId="0" xfId="0" applyFont="1" applyAlignment="1" applyProtection="1">
      <alignment/>
      <protection/>
    </xf>
    <xf numFmtId="0" fontId="10" fillId="0" borderId="0" xfId="0" applyFont="1" applyFill="1" applyBorder="1" applyAlignment="1" applyProtection="1">
      <alignment horizontal="left"/>
      <protection/>
    </xf>
    <xf numFmtId="0" fontId="8" fillId="0" borderId="0" xfId="0" applyFont="1" applyAlignment="1" applyProtection="1">
      <alignment horizontal="right"/>
      <protection/>
    </xf>
    <xf numFmtId="0" fontId="0" fillId="0" borderId="0" xfId="0" applyFont="1" applyFill="1" applyAlignment="1" applyProtection="1">
      <alignment/>
      <protection/>
    </xf>
    <xf numFmtId="1" fontId="0" fillId="0" borderId="0" xfId="0" applyNumberFormat="1" applyFont="1" applyFill="1" applyBorder="1" applyAlignment="1" applyProtection="1">
      <alignment/>
      <protection/>
    </xf>
    <xf numFmtId="0" fontId="0" fillId="0" borderId="0" xfId="0" applyFont="1" applyFill="1" applyAlignment="1" applyProtection="1">
      <alignment horizontal="center"/>
      <protection/>
    </xf>
    <xf numFmtId="0" fontId="10" fillId="0" borderId="0" xfId="0" applyFont="1" applyAlignment="1" applyProtection="1">
      <alignment horizontal="left"/>
      <protection/>
    </xf>
    <xf numFmtId="0" fontId="3" fillId="0" borderId="4" xfId="0" applyFont="1" applyFill="1" applyBorder="1" applyAlignment="1" applyProtection="1">
      <alignment horizontal="center"/>
      <protection/>
    </xf>
    <xf numFmtId="1" fontId="0" fillId="0" borderId="7" xfId="0" applyNumberFormat="1" applyFont="1" applyFill="1" applyBorder="1" applyAlignment="1" applyProtection="1">
      <alignment horizontal="center"/>
      <protection/>
    </xf>
    <xf numFmtId="1" fontId="0" fillId="0" borderId="8" xfId="0" applyNumberFormat="1" applyFont="1" applyFill="1" applyBorder="1" applyAlignment="1" applyProtection="1">
      <alignment horizontal="center"/>
      <protection/>
    </xf>
    <xf numFmtId="1" fontId="0" fillId="0" borderId="1" xfId="0" applyNumberFormat="1" applyBorder="1" applyAlignment="1" applyProtection="1">
      <alignment horizontal="center"/>
      <protection/>
    </xf>
    <xf numFmtId="1" fontId="0" fillId="0" borderId="6" xfId="0" applyNumberFormat="1" applyFont="1" applyFill="1" applyBorder="1" applyAlignment="1" applyProtection="1">
      <alignment horizontal="center"/>
      <protection/>
    </xf>
    <xf numFmtId="1" fontId="0" fillId="0" borderId="9" xfId="0" applyNumberFormat="1" applyFont="1" applyFill="1" applyBorder="1" applyAlignment="1" applyProtection="1">
      <alignment horizontal="center"/>
      <protection/>
    </xf>
    <xf numFmtId="1" fontId="0" fillId="0" borderId="13" xfId="0" applyNumberFormat="1" applyBorder="1" applyAlignment="1" applyProtection="1">
      <alignment horizontal="center"/>
      <protection/>
    </xf>
    <xf numFmtId="1" fontId="0" fillId="0" borderId="0" xfId="0" applyNumberFormat="1" applyAlignment="1" applyProtection="1">
      <alignment horizontal="center"/>
      <protection/>
    </xf>
    <xf numFmtId="2" fontId="0" fillId="0" borderId="0" xfId="0" applyNumberFormat="1" applyAlignment="1" applyProtection="1">
      <alignment horizontal="center"/>
      <protection/>
    </xf>
    <xf numFmtId="1" fontId="0" fillId="0" borderId="14" xfId="0" applyNumberFormat="1" applyBorder="1" applyAlignment="1" applyProtection="1">
      <alignment horizontal="center"/>
      <protection/>
    </xf>
    <xf numFmtId="2" fontId="0" fillId="0" borderId="14" xfId="0" applyNumberFormat="1" applyBorder="1" applyAlignment="1" applyProtection="1">
      <alignment horizontal="center"/>
      <protection/>
    </xf>
    <xf numFmtId="1" fontId="0" fillId="0" borderId="10" xfId="0" applyNumberFormat="1" applyFont="1" applyFill="1" applyBorder="1" applyAlignment="1" applyProtection="1">
      <alignment horizontal="center"/>
      <protection/>
    </xf>
    <xf numFmtId="1" fontId="0" fillId="0" borderId="2" xfId="0" applyNumberFormat="1" applyBorder="1" applyAlignment="1" applyProtection="1">
      <alignment horizontal="center"/>
      <protection/>
    </xf>
    <xf numFmtId="1" fontId="0" fillId="0" borderId="2" xfId="0" applyNumberFormat="1" applyFont="1" applyBorder="1" applyAlignment="1" applyProtection="1">
      <alignment horizontal="center"/>
      <protection/>
    </xf>
    <xf numFmtId="2" fontId="0" fillId="0" borderId="12" xfId="0" applyNumberFormat="1"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3" fillId="0" borderId="0" xfId="0" applyFont="1" applyAlignment="1" applyProtection="1">
      <alignment horizontal="right"/>
      <protection/>
    </xf>
    <xf numFmtId="2" fontId="0" fillId="0" borderId="0" xfId="0" applyNumberFormat="1" applyBorder="1" applyAlignment="1" applyProtection="1">
      <alignment/>
      <protection/>
    </xf>
    <xf numFmtId="3" fontId="3" fillId="0" borderId="0" xfId="0" applyNumberFormat="1" applyFont="1" applyAlignment="1" applyProtection="1">
      <alignment horizontal="right"/>
      <protection/>
    </xf>
    <xf numFmtId="0" fontId="0" fillId="0" borderId="0" xfId="0" applyAlignment="1" applyProtection="1">
      <alignment horizontal="center"/>
      <protection/>
    </xf>
    <xf numFmtId="1" fontId="3" fillId="2" borderId="13" xfId="0" applyNumberFormat="1" applyFont="1" applyFill="1" applyBorder="1" applyAlignment="1" applyProtection="1">
      <alignment horizontal="center"/>
      <protection locked="0"/>
    </xf>
    <xf numFmtId="1" fontId="3" fillId="2" borderId="2" xfId="0" applyNumberFormat="1" applyFont="1" applyFill="1" applyBorder="1" applyAlignment="1" applyProtection="1">
      <alignment horizontal="center"/>
      <protection locked="0"/>
    </xf>
    <xf numFmtId="0" fontId="10" fillId="0" borderId="0" xfId="0" applyFont="1" applyFill="1" applyAlignment="1" applyProtection="1">
      <alignment/>
      <protection/>
    </xf>
    <xf numFmtId="1" fontId="10" fillId="0" borderId="0" xfId="0" applyNumberFormat="1" applyFont="1" applyFill="1" applyBorder="1" applyAlignment="1" applyProtection="1">
      <alignment/>
      <protection/>
    </xf>
    <xf numFmtId="0" fontId="6" fillId="0" borderId="0" xfId="0" applyFont="1" applyAlignment="1" applyProtection="1">
      <alignment horizontal="center"/>
      <protection/>
    </xf>
    <xf numFmtId="0" fontId="6" fillId="0" borderId="0" xfId="0" applyFont="1" applyFill="1" applyAlignment="1" applyProtection="1">
      <alignment horizontal="center"/>
      <protection/>
    </xf>
    <xf numFmtId="1" fontId="3" fillId="0" borderId="0" xfId="0" applyNumberFormat="1" applyFont="1" applyFill="1" applyBorder="1" applyAlignment="1" applyProtection="1">
      <alignment/>
      <protection/>
    </xf>
    <xf numFmtId="0" fontId="0" fillId="0" borderId="12" xfId="0" applyFont="1" applyFill="1" applyBorder="1" applyAlignment="1" applyProtection="1">
      <alignment/>
      <protection/>
    </xf>
    <xf numFmtId="1" fontId="0" fillId="0" borderId="15" xfId="0" applyNumberFormat="1" applyFont="1" applyFill="1" applyBorder="1" applyAlignment="1" applyProtection="1">
      <alignment horizontal="center"/>
      <protection/>
    </xf>
    <xf numFmtId="2" fontId="0" fillId="0" borderId="8" xfId="0" applyNumberFormat="1" applyFont="1" applyFill="1" applyBorder="1" applyAlignment="1" applyProtection="1">
      <alignment horizontal="center"/>
      <protection/>
    </xf>
    <xf numFmtId="1" fontId="0" fillId="0" borderId="0" xfId="0" applyNumberFormat="1" applyFont="1" applyFill="1" applyBorder="1" applyAlignment="1" applyProtection="1">
      <alignment horizontal="center"/>
      <protection/>
    </xf>
    <xf numFmtId="2" fontId="0" fillId="0" borderId="9" xfId="0" applyNumberFormat="1" applyFont="1" applyFill="1" applyBorder="1" applyAlignment="1" applyProtection="1">
      <alignment horizontal="center"/>
      <protection/>
    </xf>
    <xf numFmtId="1" fontId="0" fillId="0" borderId="16" xfId="0" applyNumberFormat="1" applyFont="1" applyFill="1" applyBorder="1" applyAlignment="1" applyProtection="1">
      <alignment horizontal="center"/>
      <protection/>
    </xf>
    <xf numFmtId="2" fontId="0" fillId="0" borderId="11" xfId="0" applyNumberFormat="1" applyFont="1" applyFill="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39"/>
          <c:w val="0.964"/>
          <c:h val="0.818"/>
        </c:manualLayout>
      </c:layout>
      <c:lineChart>
        <c:grouping val="standard"/>
        <c:varyColors val="0"/>
        <c:ser>
          <c:idx val="0"/>
          <c:order val="0"/>
          <c:tx>
            <c:v>Actual</c:v>
          </c:tx>
          <c:extLst>
            <c:ext xmlns:c14="http://schemas.microsoft.com/office/drawing/2007/8/2/chart" uri="{6F2FDCE9-48DA-4B69-8628-5D25D57E5C99}">
              <c14:invertSolidFillFmt>
                <c14:spPr>
                  <a:solidFill>
                    <a:srgbClr val="000000"/>
                  </a:solidFill>
                </c14:spPr>
              </c14:invertSolidFillFmt>
            </c:ext>
          </c:extLst>
          <c:cat>
            <c:numRef>
              <c:f>'Simple Moving Average'!$A$10:$A$69</c:f>
              <c:numCache/>
            </c:numRef>
          </c:cat>
          <c:val>
            <c:numRef>
              <c:f>'Simple Moving Average'!$B$10:$B$69</c:f>
              <c:numCache/>
            </c:numRef>
          </c:val>
          <c:smooth val="0"/>
        </c:ser>
        <c:ser>
          <c:idx val="1"/>
          <c:order val="1"/>
          <c:tx>
            <c:v>Forecast</c:v>
          </c:tx>
          <c:extLst>
            <c:ext xmlns:c14="http://schemas.microsoft.com/office/drawing/2007/8/2/chart" uri="{6F2FDCE9-48DA-4B69-8628-5D25D57E5C99}">
              <c14:invertSolidFillFmt>
                <c14:spPr>
                  <a:solidFill>
                    <a:srgbClr val="000000"/>
                  </a:solidFill>
                </c14:spPr>
              </c14:invertSolidFillFmt>
            </c:ext>
          </c:extLst>
          <c:cat>
            <c:numRef>
              <c:f>'Simple Moving Average'!$A$10:$A$69</c:f>
              <c:numCache/>
            </c:numRef>
          </c:cat>
          <c:val>
            <c:numRef>
              <c:f>'Simple Moving Average'!$C$10:$C$69</c:f>
              <c:numCach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ser>
        <c:marker val="1"/>
        <c:axId val="65370664"/>
        <c:axId val="51465065"/>
      </c:lineChart>
      <c:catAx>
        <c:axId val="65370664"/>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51465065"/>
        <c:crosses val="autoZero"/>
        <c:auto val="1"/>
        <c:lblOffset val="100"/>
        <c:tickLblSkip val="5"/>
        <c:noMultiLvlLbl val="0"/>
      </c:catAx>
      <c:valAx>
        <c:axId val="51465065"/>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5370664"/>
        <c:crossesAt val="1"/>
        <c:crossBetween val="between"/>
        <c:dispUnits/>
      </c:valAx>
      <c:spPr>
        <a:solidFill>
          <a:srgbClr val="C0C0C0"/>
        </a:solidFill>
        <a:ln w="12700">
          <a:solidFill>
            <a:srgbClr val="808080"/>
          </a:solidFill>
        </a:ln>
      </c:spPr>
    </c:plotArea>
    <c:legend>
      <c:legendPos val="b"/>
      <c:layout>
        <c:manualLayout>
          <c:xMode val="edge"/>
          <c:yMode val="edge"/>
          <c:x val="0.00175"/>
          <c:y val="0.89875"/>
        </c:manualLayout>
      </c:layout>
      <c:overlay val="0"/>
    </c:legend>
    <c:plotVisOnly val="1"/>
    <c:dispBlanksAs val="gap"/>
    <c:showDLblsOverMax val="0"/>
  </c:chart>
  <c:txPr>
    <a:bodyPr vert="horz" rot="0"/>
    <a:lstStyle/>
    <a:p>
      <a:pPr>
        <a:defRPr lang="en-US" cap="none" sz="9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3875"/>
          <c:w val="0.96425"/>
          <c:h val="0.8195"/>
        </c:manualLayout>
      </c:layout>
      <c:lineChart>
        <c:grouping val="standard"/>
        <c:varyColors val="0"/>
        <c:ser>
          <c:idx val="0"/>
          <c:order val="0"/>
          <c:tx>
            <c:v>Actual</c:v>
          </c:tx>
          <c:extLst>
            <c:ext xmlns:c14="http://schemas.microsoft.com/office/drawing/2007/8/2/chart" uri="{6F2FDCE9-48DA-4B69-8628-5D25D57E5C99}">
              <c14:invertSolidFillFmt>
                <c14:spPr>
                  <a:solidFill>
                    <a:srgbClr val="000000"/>
                  </a:solidFill>
                </c14:spPr>
              </c14:invertSolidFillFmt>
            </c:ext>
          </c:extLst>
          <c:cat>
            <c:numRef>
              <c:f>'Weighted Moving Average'!$A$10:$A$69</c:f>
              <c:numCache/>
            </c:numRef>
          </c:cat>
          <c:val>
            <c:numRef>
              <c:f>'Weighted Moving Average'!$B$10:$B$69</c:f>
              <c:numCache/>
            </c:numRef>
          </c:val>
          <c:smooth val="0"/>
        </c:ser>
        <c:ser>
          <c:idx val="1"/>
          <c:order val="1"/>
          <c:tx>
            <c:v>Forecast</c:v>
          </c:tx>
          <c:extLst>
            <c:ext xmlns:c14="http://schemas.microsoft.com/office/drawing/2007/8/2/chart" uri="{6F2FDCE9-48DA-4B69-8628-5D25D57E5C99}">
              <c14:invertSolidFillFmt>
                <c14:spPr>
                  <a:solidFill>
                    <a:srgbClr val="000000"/>
                  </a:solidFill>
                </c14:spPr>
              </c14:invertSolidFillFmt>
            </c:ext>
          </c:extLst>
          <c:cat>
            <c:numRef>
              <c:f>'Weighted Moving Average'!$A$10:$A$69</c:f>
              <c:numCache/>
            </c:numRef>
          </c:cat>
          <c:val>
            <c:numRef>
              <c:f>'Weighted Moving Average'!$C$10:$C$69</c:f>
              <c:numCache/>
            </c:numRef>
          </c:val>
          <c:smooth val="0"/>
        </c:ser>
        <c:marker val="1"/>
        <c:axId val="60532402"/>
        <c:axId val="7920707"/>
      </c:lineChart>
      <c:catAx>
        <c:axId val="60532402"/>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7920707"/>
        <c:crosses val="autoZero"/>
        <c:auto val="1"/>
        <c:lblOffset val="100"/>
        <c:tickLblSkip val="5"/>
        <c:noMultiLvlLbl val="0"/>
      </c:catAx>
      <c:valAx>
        <c:axId val="7920707"/>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0532402"/>
        <c:crossesAt val="1"/>
        <c:crossBetween val="between"/>
        <c:dispUnits/>
      </c:valAx>
      <c:spPr>
        <a:solidFill>
          <a:srgbClr val="C0C0C0"/>
        </a:solidFill>
        <a:ln w="12700">
          <a:solidFill>
            <a:srgbClr val="808080"/>
          </a:solidFill>
        </a:ln>
      </c:spPr>
    </c:plotArea>
    <c:legend>
      <c:legendPos val="b"/>
      <c:layout>
        <c:manualLayout>
          <c:xMode val="edge"/>
          <c:yMode val="edge"/>
          <c:x val="0.00175"/>
          <c:y val="0.8995"/>
        </c:manualLayout>
      </c:layout>
      <c:overlay val="0"/>
    </c:legend>
    <c:plotVisOnly val="1"/>
    <c:dispBlanksAs val="gap"/>
    <c:showDLblsOverMax val="0"/>
  </c:chart>
  <c:txPr>
    <a:bodyPr vert="horz" rot="0"/>
    <a:lstStyle/>
    <a:p>
      <a:pPr>
        <a:defRPr lang="en-US" cap="none" sz="92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385"/>
          <c:w val="0.96425"/>
          <c:h val="0.82025"/>
        </c:manualLayout>
      </c:layout>
      <c:lineChart>
        <c:grouping val="standard"/>
        <c:varyColors val="0"/>
        <c:ser>
          <c:idx val="0"/>
          <c:order val="0"/>
          <c:tx>
            <c:v>Actual</c:v>
          </c:tx>
          <c:extLst>
            <c:ext xmlns:c14="http://schemas.microsoft.com/office/drawing/2007/8/2/chart" uri="{6F2FDCE9-48DA-4B69-8628-5D25D57E5C99}">
              <c14:invertSolidFillFmt>
                <c14:spPr>
                  <a:solidFill>
                    <a:srgbClr val="000000"/>
                  </a:solidFill>
                </c14:spPr>
              </c14:invertSolidFillFmt>
            </c:ext>
          </c:extLst>
          <c:cat>
            <c:numRef>
              <c:f>'Single Exponential Smoothing'!$A$10:$A$69</c:f>
              <c:numCache/>
            </c:numRef>
          </c:cat>
          <c:val>
            <c:numRef>
              <c:f>'Single Exponential Smoothing'!$B$10:$B$69</c:f>
              <c:numCache/>
            </c:numRef>
          </c:val>
          <c:smooth val="0"/>
        </c:ser>
        <c:ser>
          <c:idx val="1"/>
          <c:order val="1"/>
          <c:tx>
            <c:v>Forecast</c:v>
          </c:tx>
          <c:extLst>
            <c:ext xmlns:c14="http://schemas.microsoft.com/office/drawing/2007/8/2/chart" uri="{6F2FDCE9-48DA-4B69-8628-5D25D57E5C99}">
              <c14:invertSolidFillFmt>
                <c14:spPr>
                  <a:solidFill>
                    <a:srgbClr val="000000"/>
                  </a:solidFill>
                </c14:spPr>
              </c14:invertSolidFillFmt>
            </c:ext>
          </c:extLst>
          <c:cat>
            <c:numRef>
              <c:f>'Single Exponential Smoothing'!$A$10:$A$69</c:f>
              <c:numCache/>
            </c:numRef>
          </c:cat>
          <c:val>
            <c:numRef>
              <c:f>'Single Exponential Smoothing'!$C$10:$C$69</c:f>
              <c:numCache/>
            </c:numRef>
          </c:val>
          <c:smooth val="0"/>
        </c:ser>
        <c:marker val="1"/>
        <c:axId val="4177500"/>
        <c:axId val="37597501"/>
      </c:lineChart>
      <c:catAx>
        <c:axId val="4177500"/>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37597501"/>
        <c:crosses val="autoZero"/>
        <c:auto val="1"/>
        <c:lblOffset val="100"/>
        <c:tickLblSkip val="5"/>
        <c:noMultiLvlLbl val="0"/>
      </c:catAx>
      <c:valAx>
        <c:axId val="37597501"/>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177500"/>
        <c:crossesAt val="1"/>
        <c:crossBetween val="between"/>
        <c:dispUnits/>
      </c:valAx>
      <c:spPr>
        <a:solidFill>
          <a:srgbClr val="C0C0C0"/>
        </a:solidFill>
        <a:ln w="12700">
          <a:solidFill>
            <a:srgbClr val="808080"/>
          </a:solidFill>
        </a:ln>
      </c:spPr>
    </c:plotArea>
    <c:legend>
      <c:legendPos val="b"/>
      <c:layout>
        <c:manualLayout>
          <c:xMode val="edge"/>
          <c:yMode val="edge"/>
          <c:x val="0.007"/>
          <c:y val="0.9"/>
        </c:manualLayout>
      </c:layout>
      <c:overlay val="0"/>
    </c:legend>
    <c:plotVisOnly val="1"/>
    <c:dispBlanksAs val="gap"/>
    <c:showDLblsOverMax val="0"/>
  </c:chart>
  <c:txPr>
    <a:bodyPr vert="horz" rot="0"/>
    <a:lstStyle/>
    <a:p>
      <a:pPr>
        <a:defRPr lang="en-US" cap="none" sz="9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39"/>
          <c:w val="0.95325"/>
          <c:h val="0.818"/>
        </c:manualLayout>
      </c:layout>
      <c:lineChart>
        <c:grouping val="standard"/>
        <c:varyColors val="0"/>
        <c:ser>
          <c:idx val="0"/>
          <c:order val="0"/>
          <c:tx>
            <c:v>Actual</c:v>
          </c:tx>
          <c:extLst>
            <c:ext xmlns:c14="http://schemas.microsoft.com/office/drawing/2007/8/2/chart" uri="{6F2FDCE9-48DA-4B69-8628-5D25D57E5C99}">
              <c14:invertSolidFillFmt>
                <c14:spPr>
                  <a:solidFill>
                    <a:srgbClr val="000000"/>
                  </a:solidFill>
                </c14:spPr>
              </c14:invertSolidFillFmt>
            </c:ext>
          </c:extLst>
          <c:cat>
            <c:numRef>
              <c:f>'Trend Adjusted Exp Smooth'!$A$10:$A$69</c:f>
              <c:numCache/>
            </c:numRef>
          </c:cat>
          <c:val>
            <c:numRef>
              <c:f>'Trend Adjusted Exp Smooth'!$B$10:$B$69</c:f>
              <c:numCache/>
            </c:numRef>
          </c:val>
          <c:smooth val="0"/>
        </c:ser>
        <c:ser>
          <c:idx val="1"/>
          <c:order val="1"/>
          <c:tx>
            <c:v>Forecast</c:v>
          </c:tx>
          <c:extLst>
            <c:ext xmlns:c14="http://schemas.microsoft.com/office/drawing/2007/8/2/chart" uri="{6F2FDCE9-48DA-4B69-8628-5D25D57E5C99}">
              <c14:invertSolidFillFmt>
                <c14:spPr>
                  <a:solidFill>
                    <a:srgbClr val="000000"/>
                  </a:solidFill>
                </c14:spPr>
              </c14:invertSolidFillFmt>
            </c:ext>
          </c:extLst>
          <c:cat>
            <c:numRef>
              <c:f>'Trend Adjusted Exp Smooth'!$A$10:$A$69</c:f>
              <c:numCache/>
            </c:numRef>
          </c:cat>
          <c:val>
            <c:numRef>
              <c:f>'Trend Adjusted Exp Smooth'!$E$10:$E$69</c:f>
              <c:numCache/>
            </c:numRef>
          </c:val>
          <c:smooth val="0"/>
        </c:ser>
        <c:marker val="1"/>
        <c:axId val="2833190"/>
        <c:axId val="25498711"/>
      </c:lineChart>
      <c:catAx>
        <c:axId val="2833190"/>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25498711"/>
        <c:crosses val="autoZero"/>
        <c:auto val="1"/>
        <c:lblOffset val="100"/>
        <c:tickLblSkip val="5"/>
        <c:noMultiLvlLbl val="0"/>
      </c:catAx>
      <c:valAx>
        <c:axId val="25498711"/>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833190"/>
        <c:crossesAt val="1"/>
        <c:crossBetween val="between"/>
        <c:dispUnits/>
      </c:valAx>
      <c:spPr>
        <a:solidFill>
          <a:srgbClr val="C0C0C0"/>
        </a:solidFill>
        <a:ln w="12700">
          <a:solidFill>
            <a:srgbClr val="808080"/>
          </a:solidFill>
        </a:ln>
      </c:spPr>
    </c:plotArea>
    <c:legend>
      <c:legendPos val="b"/>
      <c:layout>
        <c:manualLayout>
          <c:xMode val="edge"/>
          <c:yMode val="edge"/>
          <c:x val="0"/>
          <c:y val="0.89875"/>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385"/>
          <c:w val="0.95775"/>
          <c:h val="0.817"/>
        </c:manualLayout>
      </c:layout>
      <c:lineChart>
        <c:grouping val="standard"/>
        <c:varyColors val="0"/>
        <c:ser>
          <c:idx val="0"/>
          <c:order val="0"/>
          <c:tx>
            <c:v>Actual</c:v>
          </c:tx>
          <c:extLst>
            <c:ext xmlns:c14="http://schemas.microsoft.com/office/drawing/2007/8/2/chart" uri="{6F2FDCE9-48DA-4B69-8628-5D25D57E5C99}">
              <c14:invertSolidFillFmt>
                <c14:spPr>
                  <a:solidFill>
                    <a:srgbClr val="000000"/>
                  </a:solidFill>
                </c14:spPr>
              </c14:invertSolidFillFmt>
            </c:ext>
          </c:extLst>
          <c:cat>
            <c:numRef>
              <c:f>'Trend and Seasonal Effects'!$A$10:$A$69</c:f>
              <c:numCache/>
            </c:numRef>
          </c:cat>
          <c:val>
            <c:numRef>
              <c:f>'Trend and Seasonal Effects'!$B$10:$B$69</c:f>
              <c:numCache/>
            </c:numRef>
          </c:val>
          <c:smooth val="0"/>
        </c:ser>
        <c:ser>
          <c:idx val="1"/>
          <c:order val="1"/>
          <c:tx>
            <c:v>Forecast</c:v>
          </c:tx>
          <c:extLst>
            <c:ext xmlns:c14="http://schemas.microsoft.com/office/drawing/2007/8/2/chart" uri="{6F2FDCE9-48DA-4B69-8628-5D25D57E5C99}">
              <c14:invertSolidFillFmt>
                <c14:spPr>
                  <a:solidFill>
                    <a:srgbClr val="000000"/>
                  </a:solidFill>
                </c14:spPr>
              </c14:invertSolidFillFmt>
            </c:ext>
          </c:extLst>
          <c:cat>
            <c:numRef>
              <c:f>'Trend and Seasonal Effects'!$A$10:$A$69</c:f>
              <c:numCache/>
            </c:numRef>
          </c:cat>
          <c:val>
            <c:numRef>
              <c:f>'Trend and Seasonal Effects'!$F$10:$F$69</c:f>
              <c:numCache>
                <c:ptCount val="60"/>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ser>
        <c:marker val="1"/>
        <c:axId val="28161808"/>
        <c:axId val="52129681"/>
      </c:lineChart>
      <c:catAx>
        <c:axId val="28161808"/>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52129681"/>
        <c:crosses val="autoZero"/>
        <c:auto val="1"/>
        <c:lblOffset val="100"/>
        <c:tickLblSkip val="5"/>
        <c:noMultiLvlLbl val="0"/>
      </c:catAx>
      <c:valAx>
        <c:axId val="52129681"/>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8161808"/>
        <c:crossesAt val="1"/>
        <c:crossBetween val="between"/>
        <c:dispUnits/>
      </c:valAx>
      <c:spPr>
        <a:solidFill>
          <a:srgbClr val="C0C0C0"/>
        </a:solidFill>
        <a:ln w="12700">
          <a:solidFill>
            <a:srgbClr val="808080"/>
          </a:solidFill>
        </a:ln>
      </c:spPr>
    </c:plotArea>
    <c:legend>
      <c:legendPos val="b"/>
      <c:layout>
        <c:manualLayout>
          <c:xMode val="edge"/>
          <c:yMode val="edge"/>
          <c:x val="0"/>
          <c:y val="0.8965"/>
        </c:manualLayout>
      </c:layout>
      <c:overlay val="0"/>
    </c:legend>
    <c:plotVisOnly val="1"/>
    <c:dispBlanksAs val="gap"/>
    <c:showDLblsOverMax val="0"/>
  </c:chart>
  <c:txPr>
    <a:bodyPr vert="horz" rot="0"/>
    <a:lstStyle/>
    <a:p>
      <a:pPr>
        <a:defRPr lang="en-US" cap="none" sz="95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3875"/>
          <c:w val="0.9645"/>
          <c:h val="0.818"/>
        </c:manualLayout>
      </c:layout>
      <c:lineChart>
        <c:grouping val="standard"/>
        <c:varyColors val="0"/>
        <c:ser>
          <c:idx val="0"/>
          <c:order val="0"/>
          <c:tx>
            <c:v>Actual</c:v>
          </c:tx>
          <c:extLst>
            <c:ext xmlns:c14="http://schemas.microsoft.com/office/drawing/2007/8/2/chart" uri="{6F2FDCE9-48DA-4B69-8628-5D25D57E5C99}">
              <c14:invertSolidFillFmt>
                <c14:spPr>
                  <a:solidFill>
                    <a:srgbClr val="000000"/>
                  </a:solidFill>
                </c14:spPr>
              </c14:invertSolidFillFmt>
            </c:ext>
          </c:extLst>
          <c:cat>
            <c:numRef>
              <c:f>'Linear Trend'!$A$10:$A$69</c:f>
              <c:numCache/>
            </c:numRef>
          </c:cat>
          <c:val>
            <c:numRef>
              <c:f>'Linear Trend'!$B$10:$B$69</c:f>
              <c:numCache/>
            </c:numRef>
          </c:val>
          <c:smooth val="0"/>
        </c:ser>
        <c:ser>
          <c:idx val="1"/>
          <c:order val="1"/>
          <c:tx>
            <c:v>Forecast</c:v>
          </c:tx>
          <c:extLst>
            <c:ext xmlns:c14="http://schemas.microsoft.com/office/drawing/2007/8/2/chart" uri="{6F2FDCE9-48DA-4B69-8628-5D25D57E5C99}">
              <c14:invertSolidFillFmt>
                <c14:spPr>
                  <a:solidFill>
                    <a:srgbClr val="000000"/>
                  </a:solidFill>
                </c14:spPr>
              </c14:invertSolidFillFmt>
            </c:ext>
          </c:extLst>
          <c:cat>
            <c:numRef>
              <c:f>'Linear Trend'!$A$10:$A$69</c:f>
              <c:numCache/>
            </c:numRef>
          </c:cat>
          <c:val>
            <c:numRef>
              <c:f>'Linear Trend'!$C$10:$C$69</c:f>
              <c:numCache/>
            </c:numRef>
          </c:val>
          <c:smooth val="0"/>
        </c:ser>
        <c:marker val="1"/>
        <c:axId val="66513946"/>
        <c:axId val="61754603"/>
      </c:lineChart>
      <c:catAx>
        <c:axId val="66513946"/>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61754603"/>
        <c:crosses val="autoZero"/>
        <c:auto val="1"/>
        <c:lblOffset val="100"/>
        <c:tickLblSkip val="5"/>
        <c:noMultiLvlLbl val="0"/>
      </c:catAx>
      <c:valAx>
        <c:axId val="61754603"/>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6513946"/>
        <c:crossesAt val="1"/>
        <c:crossBetween val="between"/>
        <c:dispUnits/>
      </c:valAx>
      <c:spPr>
        <a:solidFill>
          <a:srgbClr val="C0C0C0"/>
        </a:solidFill>
        <a:ln w="12700">
          <a:solidFill>
            <a:srgbClr val="808080"/>
          </a:solidFill>
        </a:ln>
      </c:spPr>
    </c:plotArea>
    <c:legend>
      <c:legendPos val="b"/>
      <c:layout>
        <c:manualLayout>
          <c:xMode val="edge"/>
          <c:yMode val="edge"/>
          <c:x val="0.0035"/>
          <c:y val="0.89875"/>
        </c:manualLayout>
      </c:layout>
      <c:overlay val="0"/>
    </c:legend>
    <c:plotVisOnly val="1"/>
    <c:dispBlanksAs val="gap"/>
    <c:showDLblsOverMax val="0"/>
  </c:chart>
  <c:txPr>
    <a:bodyPr vert="horz" rot="0"/>
    <a:lstStyle/>
    <a:p>
      <a:pPr>
        <a:defRPr lang="en-US" cap="none" sz="925" b="0" i="0" u="none" baseline="0">
          <a:latin typeface="Arial"/>
          <a:ea typeface="Arial"/>
          <a:cs typeface="Arial"/>
        </a:defRPr>
      </a:pPr>
    </a:p>
  </c:txPr>
  <c:userShapes r:id="rId1"/>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7.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95250</xdr:rowOff>
    </xdr:from>
    <xdr:to>
      <xdr:col>14</xdr:col>
      <xdr:colOff>142875</xdr:colOff>
      <xdr:row>13</xdr:row>
      <xdr:rowOff>142875</xdr:rowOff>
    </xdr:to>
    <xdr:sp>
      <xdr:nvSpPr>
        <xdr:cNvPr id="1" name="TextBox 1"/>
        <xdr:cNvSpPr txBox="1">
          <a:spLocks noChangeArrowheads="1"/>
        </xdr:cNvSpPr>
      </xdr:nvSpPr>
      <xdr:spPr>
        <a:xfrm>
          <a:off x="314325" y="95250"/>
          <a:ext cx="8362950" cy="2152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Notes on using the forecasting template:</a:t>
          </a:r>
          <a:r>
            <a:rPr lang="en-US" cap="none" sz="1000" b="0" i="0" u="none" baseline="0">
              <a:latin typeface="Arial"/>
              <a:ea typeface="Arial"/>
              <a:cs typeface="Arial"/>
            </a:rPr>
            <a:t>
All values in </a:t>
          </a:r>
          <a:r>
            <a:rPr lang="en-US" cap="none" sz="1000" b="1" i="0" u="none" baseline="0">
              <a:solidFill>
                <a:srgbClr val="33CCCC"/>
              </a:solidFill>
              <a:latin typeface="Arial"/>
              <a:ea typeface="Arial"/>
              <a:cs typeface="Arial"/>
            </a:rPr>
            <a:t>blue</a:t>
          </a:r>
          <a:r>
            <a:rPr lang="en-US" cap="none" sz="1000" b="0" i="0" u="none" baseline="0">
              <a:latin typeface="Arial"/>
              <a:ea typeface="Arial"/>
              <a:cs typeface="Arial"/>
            </a:rPr>
            <a:t> cells are to be entered by the user, all other values are automatically calculated, and do not need to be altered.  Most often this is the </a:t>
          </a:r>
          <a:r>
            <a:rPr lang="en-US" cap="none" sz="1000" b="0" i="1" u="none" baseline="0">
              <a:latin typeface="Arial"/>
              <a:ea typeface="Arial"/>
              <a:cs typeface="Arial"/>
            </a:rPr>
            <a:t>Actual</a:t>
          </a:r>
          <a:r>
            <a:rPr lang="en-US" cap="none" sz="1000" b="0" i="0" u="none" baseline="0">
              <a:latin typeface="Arial"/>
              <a:ea typeface="Arial"/>
              <a:cs typeface="Arial"/>
            </a:rPr>
            <a:t> column.  Each forecast model has a sample value set entered, make sure to clear all values before proceeding with your own data.
Cells with red marks in the upper right corner have comments, let the mouse hover over those cells to read the comments to further explain the template model.
This spreadsheet is locked/protected in order to keep the cells with equations from being changed.  If a model does need to be altered, the spreadsheet first needs to be unlocked/unprotected.  Do this by selecting the workbook you wish to unlock, click on "Tools", highlight "Protection", and select "Unprotect Sheet".  The sheet will then be unlocked so alterations can be made.
Equations for models will be given when available.</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0.4165</cdr:x>
      <cdr:y>0.8785</cdr:y>
    </cdr:from>
    <cdr:to>
      <cdr:x>0.5405</cdr:x>
      <cdr:y>0.95375</cdr:y>
    </cdr:to>
    <cdr:sp>
      <cdr:nvSpPr>
        <cdr:cNvPr id="1" name="TextBox 1"/>
        <cdr:cNvSpPr txBox="1">
          <a:spLocks noChangeArrowheads="1"/>
        </cdr:cNvSpPr>
      </cdr:nvSpPr>
      <cdr:spPr>
        <a:xfrm>
          <a:off x="1952625" y="2257425"/>
          <a:ext cx="581025" cy="190500"/>
        </a:xfrm>
        <a:prstGeom prst="rect">
          <a:avLst/>
        </a:prstGeom>
        <a:noFill/>
        <a:ln w="9525" cmpd="sng">
          <a:noFill/>
        </a:ln>
      </cdr:spPr>
      <cdr:txBody>
        <a:bodyPr vertOverflow="clip" wrap="square"/>
        <a:p>
          <a:pPr algn="l">
            <a:defRPr/>
          </a:pPr>
          <a:r>
            <a:rPr lang="en-US" cap="none" sz="850" b="1" i="0" u="none" baseline="0">
              <a:latin typeface="Arial"/>
              <a:ea typeface="Arial"/>
              <a:cs typeface="Arial"/>
            </a:rPr>
            <a:t>Period</a:t>
          </a:r>
        </a:p>
      </cdr:txBody>
    </cdr:sp>
  </cdr:relSizeAnchor>
  <cdr:relSizeAnchor xmlns:cdr="http://schemas.openxmlformats.org/drawingml/2006/chartDrawing">
    <cdr:from>
      <cdr:x>0.31</cdr:x>
      <cdr:y>0.00375</cdr:y>
    </cdr:from>
    <cdr:to>
      <cdr:x>0.722</cdr:x>
      <cdr:y>0.0895</cdr:y>
    </cdr:to>
    <cdr:sp>
      <cdr:nvSpPr>
        <cdr:cNvPr id="2" name="TextBox 2"/>
        <cdr:cNvSpPr txBox="1">
          <a:spLocks noChangeArrowheads="1"/>
        </cdr:cNvSpPr>
      </cdr:nvSpPr>
      <cdr:spPr>
        <a:xfrm>
          <a:off x="1447800" y="9525"/>
          <a:ext cx="1933575" cy="219075"/>
        </a:xfrm>
        <a:prstGeom prst="rect">
          <a:avLst/>
        </a:prstGeom>
        <a:noFill/>
        <a:ln w="9525" cmpd="sng">
          <a:noFill/>
        </a:ln>
      </cdr:spPr>
      <cdr:txBody>
        <a:bodyPr vertOverflow="clip" wrap="square"/>
        <a:p>
          <a:pPr algn="l">
            <a:defRPr/>
          </a:pPr>
          <a:r>
            <a:rPr lang="en-US" cap="none" sz="800" b="1" i="0" u="none" baseline="0">
              <a:latin typeface="Arial"/>
              <a:ea typeface="Arial"/>
              <a:cs typeface="Arial"/>
            </a:rPr>
            <a:t>Trend and Seasonal Effects</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1</xdr:row>
      <xdr:rowOff>9525</xdr:rowOff>
    </xdr:from>
    <xdr:to>
      <xdr:col>14</xdr:col>
      <xdr:colOff>19050</xdr:colOff>
      <xdr:row>16</xdr:row>
      <xdr:rowOff>9525</xdr:rowOff>
    </xdr:to>
    <xdr:graphicFrame>
      <xdr:nvGraphicFramePr>
        <xdr:cNvPr id="1" name="Chart 1"/>
        <xdr:cNvGraphicFramePr/>
      </xdr:nvGraphicFramePr>
      <xdr:xfrm>
        <a:off x="4524375" y="171450"/>
        <a:ext cx="4695825" cy="2571750"/>
      </xdr:xfrm>
      <a:graphic>
        <a:graphicData uri="http://schemas.openxmlformats.org/drawingml/2006/chart">
          <c:chart xmlns:c="http://schemas.openxmlformats.org/drawingml/2006/chart" r:id="rId1"/>
        </a:graphicData>
      </a:graphic>
    </xdr:graphicFrame>
    <xdr:clientData/>
  </xdr:twoCellAnchor>
  <xdr:twoCellAnchor>
    <xdr:from>
      <xdr:col>8</xdr:col>
      <xdr:colOff>9525</xdr:colOff>
      <xdr:row>17</xdr:row>
      <xdr:rowOff>19050</xdr:rowOff>
    </xdr:from>
    <xdr:to>
      <xdr:col>13</xdr:col>
      <xdr:colOff>762000</xdr:colOff>
      <xdr:row>52</xdr:row>
      <xdr:rowOff>133350</xdr:rowOff>
    </xdr:to>
    <xdr:sp>
      <xdr:nvSpPr>
        <xdr:cNvPr id="2" name="TextBox 4"/>
        <xdr:cNvSpPr txBox="1">
          <a:spLocks noChangeArrowheads="1"/>
        </xdr:cNvSpPr>
      </xdr:nvSpPr>
      <xdr:spPr>
        <a:xfrm>
          <a:off x="4524375" y="2914650"/>
          <a:ext cx="4657725" cy="5781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a:t>
          </a:r>
          <a:r>
            <a:rPr lang="en-US" cap="none" sz="1000" b="0" i="1" u="none" baseline="0">
              <a:latin typeface="Arial"/>
              <a:ea typeface="Arial"/>
              <a:cs typeface="Arial"/>
            </a:rPr>
            <a:t>Trend and Seasonal</a:t>
          </a:r>
          <a:r>
            <a:rPr lang="en-US" cap="none" sz="1000" b="0" i="0" u="none" baseline="0">
              <a:latin typeface="Arial"/>
              <a:ea typeface="Arial"/>
              <a:cs typeface="Arial"/>
            </a:rPr>
            <a:t> forecasting model is an extension of the </a:t>
          </a:r>
          <a:r>
            <a:rPr lang="en-US" cap="none" sz="1000" b="0" i="1" u="none" baseline="0">
              <a:latin typeface="Arial"/>
              <a:ea typeface="Arial"/>
              <a:cs typeface="Arial"/>
            </a:rPr>
            <a:t>Trend Adjusted Exponential Smoothing </a:t>
          </a:r>
          <a:r>
            <a:rPr lang="en-US" cap="none" sz="1000" b="0" i="0" u="none" baseline="0">
              <a:latin typeface="Arial"/>
              <a:ea typeface="Arial"/>
              <a:cs typeface="Arial"/>
            </a:rPr>
            <a:t>model. In addition to a trend, the model also adds a smoothed adjustment for seasonality. This template is a quarterly model, where the number of seasons is set to 4. There are three smoothing constants associated with this model.  Alpha is the smoothing constant for the basic level, delta smoothes the trend, and gamma smoothes the seasonal index.  Again, the weighting or smoothing factors, alpha, delta and gamma can never exceed 1 and higher values put more weight on more recent time periods.
Note:  For initial calculations, when St-4 has not yet been calculated, the Initial Seasonal Values are used.  The calculation for these is done further down on the page, starting on cell A73.  </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0.412</cdr:x>
      <cdr:y>0.87825</cdr:y>
    </cdr:from>
    <cdr:to>
      <cdr:x>0.52425</cdr:x>
      <cdr:y>0.95275</cdr:y>
    </cdr:to>
    <cdr:sp>
      <cdr:nvSpPr>
        <cdr:cNvPr id="1" name="TextBox 1"/>
        <cdr:cNvSpPr txBox="1">
          <a:spLocks noChangeArrowheads="1"/>
        </cdr:cNvSpPr>
      </cdr:nvSpPr>
      <cdr:spPr>
        <a:xfrm>
          <a:off x="2295525" y="2219325"/>
          <a:ext cx="628650" cy="190500"/>
        </a:xfrm>
        <a:prstGeom prst="rect">
          <a:avLst/>
        </a:prstGeom>
        <a:noFill/>
        <a:ln w="9525" cmpd="sng">
          <a:noFill/>
        </a:ln>
      </cdr:spPr>
      <cdr:txBody>
        <a:bodyPr vertOverflow="clip" wrap="square"/>
        <a:p>
          <a:pPr algn="l">
            <a:defRPr/>
          </a:pPr>
          <a:r>
            <a:rPr lang="en-US" cap="none" sz="850" b="1" i="0" u="none" baseline="0">
              <a:latin typeface="Arial"/>
              <a:ea typeface="Arial"/>
              <a:cs typeface="Arial"/>
            </a:rPr>
            <a:t>Period</a:t>
          </a:r>
        </a:p>
      </cdr:txBody>
    </cdr:sp>
  </cdr:relSizeAnchor>
  <cdr:relSizeAnchor xmlns:cdr="http://schemas.openxmlformats.org/drawingml/2006/chartDrawing">
    <cdr:from>
      <cdr:x>0.38375</cdr:x>
      <cdr:y>0.00725</cdr:y>
    </cdr:from>
    <cdr:to>
      <cdr:x>0.5795</cdr:x>
      <cdr:y>0.092</cdr:y>
    </cdr:to>
    <cdr:sp>
      <cdr:nvSpPr>
        <cdr:cNvPr id="2" name="TextBox 2"/>
        <cdr:cNvSpPr txBox="1">
          <a:spLocks noChangeArrowheads="1"/>
        </cdr:cNvSpPr>
      </cdr:nvSpPr>
      <cdr:spPr>
        <a:xfrm>
          <a:off x="2143125" y="9525"/>
          <a:ext cx="1095375" cy="219075"/>
        </a:xfrm>
        <a:prstGeom prst="rect">
          <a:avLst/>
        </a:prstGeom>
        <a:noFill/>
        <a:ln w="9525" cmpd="sng">
          <a:noFill/>
        </a:ln>
      </cdr:spPr>
      <cdr:txBody>
        <a:bodyPr vertOverflow="clip" wrap="square"/>
        <a:p>
          <a:pPr algn="l">
            <a:defRPr/>
          </a:pPr>
          <a:r>
            <a:rPr lang="en-US" cap="none" sz="800" b="1" i="0" u="none" baseline="0">
              <a:latin typeface="Arial"/>
              <a:ea typeface="Arial"/>
              <a:cs typeface="Arial"/>
            </a:rPr>
            <a:t>Linear Trend</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xdr:row>
      <xdr:rowOff>9525</xdr:rowOff>
    </xdr:from>
    <xdr:to>
      <xdr:col>14</xdr:col>
      <xdr:colOff>9525</xdr:colOff>
      <xdr:row>16</xdr:row>
      <xdr:rowOff>0</xdr:rowOff>
    </xdr:to>
    <xdr:graphicFrame>
      <xdr:nvGraphicFramePr>
        <xdr:cNvPr id="1" name="Chart 1"/>
        <xdr:cNvGraphicFramePr/>
      </xdr:nvGraphicFramePr>
      <xdr:xfrm>
        <a:off x="3343275" y="171450"/>
        <a:ext cx="5591175" cy="2533650"/>
      </xdr:xfrm>
      <a:graphic>
        <a:graphicData uri="http://schemas.openxmlformats.org/drawingml/2006/chart">
          <c:chart xmlns:c="http://schemas.openxmlformats.org/drawingml/2006/chart" r:id="rId1"/>
        </a:graphicData>
      </a:graphic>
    </xdr:graphicFrame>
    <xdr:clientData/>
  </xdr:twoCellAnchor>
  <xdr:twoCellAnchor>
    <xdr:from>
      <xdr:col>5</xdr:col>
      <xdr:colOff>19050</xdr:colOff>
      <xdr:row>17</xdr:row>
      <xdr:rowOff>9525</xdr:rowOff>
    </xdr:from>
    <xdr:to>
      <xdr:col>13</xdr:col>
      <xdr:colOff>561975</xdr:colOff>
      <xdr:row>39</xdr:row>
      <xdr:rowOff>28575</xdr:rowOff>
    </xdr:to>
    <xdr:sp>
      <xdr:nvSpPr>
        <xdr:cNvPr id="2" name="TextBox 2"/>
        <xdr:cNvSpPr txBox="1">
          <a:spLocks noChangeArrowheads="1"/>
        </xdr:cNvSpPr>
      </xdr:nvSpPr>
      <xdr:spPr>
        <a:xfrm>
          <a:off x="3362325" y="2876550"/>
          <a:ext cx="5514975" cy="3581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a:t>
          </a:r>
          <a:r>
            <a:rPr lang="en-US" cap="none" sz="1000" b="0" i="1" u="none" baseline="0">
              <a:latin typeface="Arial"/>
              <a:ea typeface="Arial"/>
              <a:cs typeface="Arial"/>
            </a:rPr>
            <a:t>Linear Trend</a:t>
          </a:r>
          <a:r>
            <a:rPr lang="en-US" cap="none" sz="1000" b="0" i="0" u="none" baseline="0">
              <a:latin typeface="Arial"/>
              <a:ea typeface="Arial"/>
              <a:cs typeface="Arial"/>
            </a:rPr>
            <a:t> method can be used if the data contains a trend (consistent pattern of growth or decline). The forecasts are calculated using least squares regression to fit a straight line to the data. This line can be extrapolated into the future to obtain the forecast.
</a:t>
          </a:r>
          <a:r>
            <a:rPr lang="en-US" cap="none" sz="1000" b="1" i="0" u="none" baseline="0">
              <a:latin typeface="Arial"/>
              <a:ea typeface="Arial"/>
              <a:cs typeface="Arial"/>
            </a:rPr>
            <a:t>Linear Trend</a:t>
          </a:r>
          <a:r>
            <a:rPr lang="en-US" cap="none" sz="1000" b="0" i="0" u="none" baseline="0">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0.412</cdr:x>
      <cdr:y>0.87875</cdr:y>
    </cdr:from>
    <cdr:to>
      <cdr:x>0.52425</cdr:x>
      <cdr:y>0.952</cdr:y>
    </cdr:to>
    <cdr:sp>
      <cdr:nvSpPr>
        <cdr:cNvPr id="1" name="TextBox 1"/>
        <cdr:cNvSpPr txBox="1">
          <a:spLocks noChangeArrowheads="1"/>
        </cdr:cNvSpPr>
      </cdr:nvSpPr>
      <cdr:spPr>
        <a:xfrm>
          <a:off x="2276475" y="2219325"/>
          <a:ext cx="619125" cy="180975"/>
        </a:xfrm>
        <a:prstGeom prst="rect">
          <a:avLst/>
        </a:prstGeom>
        <a:noFill/>
        <a:ln w="9525" cmpd="sng">
          <a:noFill/>
        </a:ln>
      </cdr:spPr>
      <cdr:txBody>
        <a:bodyPr vertOverflow="clip" wrap="square"/>
        <a:p>
          <a:pPr algn="l">
            <a:defRPr/>
          </a:pPr>
          <a:r>
            <a:rPr lang="en-US" cap="none" sz="850" b="1" i="0" u="none" baseline="0">
              <a:latin typeface="Arial"/>
              <a:ea typeface="Arial"/>
              <a:cs typeface="Arial"/>
            </a:rPr>
            <a:t>Period</a:t>
          </a:r>
        </a:p>
      </cdr:txBody>
    </cdr:sp>
  </cdr:relSizeAnchor>
  <cdr:relSizeAnchor xmlns:cdr="http://schemas.openxmlformats.org/drawingml/2006/chartDrawing">
    <cdr:from>
      <cdr:x>0.2905</cdr:x>
      <cdr:y>0.0065</cdr:y>
    </cdr:from>
    <cdr:to>
      <cdr:x>0.64675</cdr:x>
      <cdr:y>0.092</cdr:y>
    </cdr:to>
    <cdr:sp>
      <cdr:nvSpPr>
        <cdr:cNvPr id="2" name="TextBox 2"/>
        <cdr:cNvSpPr txBox="1">
          <a:spLocks noChangeArrowheads="1"/>
        </cdr:cNvSpPr>
      </cdr:nvSpPr>
      <cdr:spPr>
        <a:xfrm>
          <a:off x="1600200" y="9525"/>
          <a:ext cx="1971675" cy="219075"/>
        </a:xfrm>
        <a:prstGeom prst="rect">
          <a:avLst/>
        </a:prstGeom>
        <a:noFill/>
        <a:ln w="9525" cmpd="sng">
          <a:noFill/>
        </a:ln>
      </cdr:spPr>
      <cdr:txBody>
        <a:bodyPr vertOverflow="clip" wrap="square"/>
        <a:p>
          <a:pPr algn="l">
            <a:defRPr/>
          </a:pPr>
          <a:r>
            <a:rPr lang="en-US" cap="none" sz="800" b="1" i="0" u="none" baseline="0">
              <a:latin typeface="Arial"/>
              <a:ea typeface="Arial"/>
              <a:cs typeface="Arial"/>
            </a:rPr>
            <a:t>Simple Moving Average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xdr:row>
      <xdr:rowOff>0</xdr:rowOff>
    </xdr:from>
    <xdr:to>
      <xdr:col>13</xdr:col>
      <xdr:colOff>600075</xdr:colOff>
      <xdr:row>15</xdr:row>
      <xdr:rowOff>152400</xdr:rowOff>
    </xdr:to>
    <xdr:graphicFrame>
      <xdr:nvGraphicFramePr>
        <xdr:cNvPr id="1" name="Chart 7"/>
        <xdr:cNvGraphicFramePr/>
      </xdr:nvGraphicFramePr>
      <xdr:xfrm>
        <a:off x="3257550" y="161925"/>
        <a:ext cx="5534025" cy="253365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16</xdr:row>
      <xdr:rowOff>152400</xdr:rowOff>
    </xdr:from>
    <xdr:to>
      <xdr:col>14</xdr:col>
      <xdr:colOff>0</xdr:colOff>
      <xdr:row>39</xdr:row>
      <xdr:rowOff>19050</xdr:rowOff>
    </xdr:to>
    <xdr:sp>
      <xdr:nvSpPr>
        <xdr:cNvPr id="2" name="TextBox 10"/>
        <xdr:cNvSpPr txBox="1">
          <a:spLocks noChangeArrowheads="1"/>
        </xdr:cNvSpPr>
      </xdr:nvSpPr>
      <xdr:spPr>
        <a:xfrm>
          <a:off x="3248025" y="2857500"/>
          <a:ext cx="5553075" cy="3590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a:t>
          </a:r>
          <a:r>
            <a:rPr lang="en-US" cap="none" sz="1000" b="0" i="1" u="none" baseline="0">
              <a:latin typeface="Arial"/>
              <a:ea typeface="Arial"/>
              <a:cs typeface="Arial"/>
            </a:rPr>
            <a:t>Simple Moving Average</a:t>
          </a:r>
          <a:r>
            <a:rPr lang="en-US" cap="none" sz="1000" b="0" i="0" u="none" baseline="0">
              <a:latin typeface="Arial"/>
              <a:ea typeface="Arial"/>
              <a:cs typeface="Arial"/>
            </a:rPr>
            <a:t> will take the last several data points and average them to forecast the next period.  The number of data points (or periods) selected is set by the value in the </a:t>
          </a:r>
          <a:r>
            <a:rPr lang="en-US" cap="none" sz="1000" b="0" i="1" u="none" baseline="0">
              <a:latin typeface="Arial"/>
              <a:ea typeface="Arial"/>
              <a:cs typeface="Arial"/>
            </a:rPr>
            <a:t>Periods</a:t>
          </a:r>
          <a:r>
            <a:rPr lang="en-US" cap="none" sz="1000" b="0" i="0" u="none" baseline="0">
              <a:latin typeface="Arial"/>
              <a:ea typeface="Arial"/>
              <a:cs typeface="Arial"/>
            </a:rPr>
            <a:t> cell.
</a:t>
          </a:r>
          <a:r>
            <a:rPr lang="en-US" cap="none" sz="1000" b="0" i="0" u="none" baseline="0">
              <a:latin typeface="Arial"/>
              <a:ea typeface="Arial"/>
              <a:cs typeface="Arial"/>
            </a:rPr>
            <a: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0.412</cdr:x>
      <cdr:y>0.87925</cdr:y>
    </cdr:from>
    <cdr:to>
      <cdr:x>0.52425</cdr:x>
      <cdr:y>0.953</cdr:y>
    </cdr:to>
    <cdr:sp>
      <cdr:nvSpPr>
        <cdr:cNvPr id="1" name="TextBox 1"/>
        <cdr:cNvSpPr txBox="1">
          <a:spLocks noChangeArrowheads="1"/>
        </cdr:cNvSpPr>
      </cdr:nvSpPr>
      <cdr:spPr>
        <a:xfrm>
          <a:off x="2295525" y="2238375"/>
          <a:ext cx="628650" cy="190500"/>
        </a:xfrm>
        <a:prstGeom prst="rect">
          <a:avLst/>
        </a:prstGeom>
        <a:noFill/>
        <a:ln w="9525" cmpd="sng">
          <a:noFill/>
        </a:ln>
      </cdr:spPr>
      <cdr:txBody>
        <a:bodyPr vertOverflow="clip" wrap="square"/>
        <a:p>
          <a:pPr algn="l">
            <a:defRPr/>
          </a:pPr>
          <a:r>
            <a:rPr lang="en-US" cap="none" sz="850" b="1" i="0" u="none" baseline="0">
              <a:latin typeface="Arial"/>
              <a:ea typeface="Arial"/>
              <a:cs typeface="Arial"/>
            </a:rPr>
            <a:t>Period</a:t>
          </a:r>
        </a:p>
      </cdr:txBody>
    </cdr:sp>
  </cdr:relSizeAnchor>
  <cdr:relSizeAnchor xmlns:cdr="http://schemas.openxmlformats.org/drawingml/2006/chartDrawing">
    <cdr:from>
      <cdr:x>0.2895</cdr:x>
      <cdr:y>0.00725</cdr:y>
    </cdr:from>
    <cdr:to>
      <cdr:x>0.68425</cdr:x>
      <cdr:y>0.092</cdr:y>
    </cdr:to>
    <cdr:sp>
      <cdr:nvSpPr>
        <cdr:cNvPr id="2" name="TextBox 2"/>
        <cdr:cNvSpPr txBox="1">
          <a:spLocks noChangeArrowheads="1"/>
        </cdr:cNvSpPr>
      </cdr:nvSpPr>
      <cdr:spPr>
        <a:xfrm>
          <a:off x="1609725" y="9525"/>
          <a:ext cx="2200275" cy="219075"/>
        </a:xfrm>
        <a:prstGeom prst="rect">
          <a:avLst/>
        </a:prstGeom>
        <a:noFill/>
        <a:ln w="9525" cmpd="sng">
          <a:noFill/>
        </a:ln>
      </cdr:spPr>
      <cdr:txBody>
        <a:bodyPr vertOverflow="clip" wrap="square"/>
        <a:p>
          <a:pPr algn="l">
            <a:defRPr/>
          </a:pPr>
          <a:r>
            <a:rPr lang="en-US" cap="none" sz="800" b="1" i="0" u="none" baseline="0">
              <a:latin typeface="Arial"/>
              <a:ea typeface="Arial"/>
              <a:cs typeface="Arial"/>
            </a:rPr>
            <a:t>Weighted Moving Average</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676275</xdr:colOff>
      <xdr:row>1</xdr:row>
      <xdr:rowOff>9525</xdr:rowOff>
    </xdr:from>
    <xdr:to>
      <xdr:col>14</xdr:col>
      <xdr:colOff>0</xdr:colOff>
      <xdr:row>16</xdr:row>
      <xdr:rowOff>19050</xdr:rowOff>
    </xdr:to>
    <xdr:graphicFrame>
      <xdr:nvGraphicFramePr>
        <xdr:cNvPr id="1" name="Chart 1"/>
        <xdr:cNvGraphicFramePr/>
      </xdr:nvGraphicFramePr>
      <xdr:xfrm>
        <a:off x="3314700" y="171450"/>
        <a:ext cx="5572125" cy="255270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17</xdr:row>
      <xdr:rowOff>19050</xdr:rowOff>
    </xdr:from>
    <xdr:to>
      <xdr:col>14</xdr:col>
      <xdr:colOff>19050</xdr:colOff>
      <xdr:row>31</xdr:row>
      <xdr:rowOff>9525</xdr:rowOff>
    </xdr:to>
    <xdr:sp>
      <xdr:nvSpPr>
        <xdr:cNvPr id="2" name="TextBox 8"/>
        <xdr:cNvSpPr txBox="1">
          <a:spLocks noChangeArrowheads="1"/>
        </xdr:cNvSpPr>
      </xdr:nvSpPr>
      <xdr:spPr>
        <a:xfrm>
          <a:off x="3333750" y="2886075"/>
          <a:ext cx="5572125" cy="2257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As opposed to the </a:t>
          </a:r>
          <a:r>
            <a:rPr lang="en-US" cap="none" sz="1000" b="0" i="1" u="none" baseline="0">
              <a:latin typeface="Arial"/>
              <a:ea typeface="Arial"/>
              <a:cs typeface="Arial"/>
            </a:rPr>
            <a:t>Simple Moving Average</a:t>
          </a:r>
          <a:r>
            <a:rPr lang="en-US" cap="none" sz="1000" b="0" i="0" u="none" baseline="0">
              <a:latin typeface="Arial"/>
              <a:ea typeface="Arial"/>
              <a:cs typeface="Arial"/>
            </a:rPr>
            <a:t> which gives equal weight to each of the preceding values, the </a:t>
          </a:r>
          <a:r>
            <a:rPr lang="en-US" cap="none" sz="1000" b="0" i="1" u="none" baseline="0">
              <a:latin typeface="Arial"/>
              <a:ea typeface="Arial"/>
              <a:cs typeface="Arial"/>
            </a:rPr>
            <a:t>3-period Weighted Moving Average</a:t>
          </a:r>
          <a:r>
            <a:rPr lang="en-US" cap="none" sz="1000" b="0" i="0" u="none" baseline="0">
              <a:latin typeface="Arial"/>
              <a:ea typeface="Arial"/>
              <a:cs typeface="Arial"/>
            </a:rPr>
            <a:t> allows you to give a higher or lower weight to each of the three previous periods.  The number of periods is fixed at 3, and the sum of the weights must equal 1. If all the weights are equal (for the 3-period 0.33) this is the same as a 3 period moving average. A 2-period, 4-period or n-period weighted moving average would follow the same logic.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0.4165</cdr:x>
      <cdr:y>0.87975</cdr:y>
    </cdr:from>
    <cdr:to>
      <cdr:x>0.528</cdr:x>
      <cdr:y>0.95325</cdr:y>
    </cdr:to>
    <cdr:sp>
      <cdr:nvSpPr>
        <cdr:cNvPr id="1" name="TextBox 1"/>
        <cdr:cNvSpPr txBox="1">
          <a:spLocks noChangeArrowheads="1"/>
        </cdr:cNvSpPr>
      </cdr:nvSpPr>
      <cdr:spPr>
        <a:xfrm>
          <a:off x="2314575" y="2247900"/>
          <a:ext cx="619125" cy="190500"/>
        </a:xfrm>
        <a:prstGeom prst="rect">
          <a:avLst/>
        </a:prstGeom>
        <a:noFill/>
        <a:ln w="9525" cmpd="sng">
          <a:noFill/>
        </a:ln>
      </cdr:spPr>
      <cdr:txBody>
        <a:bodyPr vertOverflow="clip" wrap="square"/>
        <a:p>
          <a:pPr algn="l">
            <a:defRPr/>
          </a:pPr>
          <a:r>
            <a:rPr lang="en-US" cap="none" sz="850" b="1" i="0" u="none" baseline="0">
              <a:latin typeface="Arial"/>
              <a:ea typeface="Arial"/>
              <a:cs typeface="Arial"/>
            </a:rPr>
            <a:t>Period</a:t>
          </a:r>
        </a:p>
      </cdr:txBody>
    </cdr:sp>
  </cdr:relSizeAnchor>
  <cdr:relSizeAnchor xmlns:cdr="http://schemas.openxmlformats.org/drawingml/2006/chartDrawing">
    <cdr:from>
      <cdr:x>0.2535</cdr:x>
      <cdr:y>0.00725</cdr:y>
    </cdr:from>
    <cdr:to>
      <cdr:x>0.7185</cdr:x>
      <cdr:y>0.09175</cdr:y>
    </cdr:to>
    <cdr:sp>
      <cdr:nvSpPr>
        <cdr:cNvPr id="2" name="TextBox 2"/>
        <cdr:cNvSpPr txBox="1">
          <a:spLocks noChangeArrowheads="1"/>
        </cdr:cNvSpPr>
      </cdr:nvSpPr>
      <cdr:spPr>
        <a:xfrm>
          <a:off x="1409700" y="9525"/>
          <a:ext cx="2590800" cy="219075"/>
        </a:xfrm>
        <a:prstGeom prst="rect">
          <a:avLst/>
        </a:prstGeom>
        <a:noFill/>
        <a:ln w="9525" cmpd="sng">
          <a:noFill/>
        </a:ln>
      </cdr:spPr>
      <cdr:txBody>
        <a:bodyPr vertOverflow="clip" wrap="square"/>
        <a:p>
          <a:pPr algn="l">
            <a:defRPr/>
          </a:pPr>
          <a:r>
            <a:rPr lang="en-US" cap="none" sz="800" b="1" i="0" u="none" baseline="0">
              <a:latin typeface="Arial"/>
              <a:ea typeface="Arial"/>
              <a:cs typeface="Arial"/>
            </a:rPr>
            <a:t>Single Exponential Smoothing</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xdr:row>
      <xdr:rowOff>0</xdr:rowOff>
    </xdr:from>
    <xdr:to>
      <xdr:col>14</xdr:col>
      <xdr:colOff>19050</xdr:colOff>
      <xdr:row>16</xdr:row>
      <xdr:rowOff>9525</xdr:rowOff>
    </xdr:to>
    <xdr:graphicFrame>
      <xdr:nvGraphicFramePr>
        <xdr:cNvPr id="1" name="Chart 1"/>
        <xdr:cNvGraphicFramePr/>
      </xdr:nvGraphicFramePr>
      <xdr:xfrm>
        <a:off x="3343275" y="161925"/>
        <a:ext cx="5562600" cy="2562225"/>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17</xdr:row>
      <xdr:rowOff>9525</xdr:rowOff>
    </xdr:from>
    <xdr:to>
      <xdr:col>13</xdr:col>
      <xdr:colOff>600075</xdr:colOff>
      <xdr:row>41</xdr:row>
      <xdr:rowOff>152400</xdr:rowOff>
    </xdr:to>
    <xdr:sp>
      <xdr:nvSpPr>
        <xdr:cNvPr id="2" name="TextBox 2"/>
        <xdr:cNvSpPr txBox="1">
          <a:spLocks noChangeArrowheads="1"/>
        </xdr:cNvSpPr>
      </xdr:nvSpPr>
      <xdr:spPr>
        <a:xfrm>
          <a:off x="3333750" y="2886075"/>
          <a:ext cx="5543550" cy="402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problem with the previous two methods, </a:t>
          </a:r>
          <a:r>
            <a:rPr lang="en-US" cap="none" sz="1000" b="0" i="1" u="none" baseline="0">
              <a:latin typeface="Arial"/>
              <a:ea typeface="Arial"/>
              <a:cs typeface="Arial"/>
            </a:rPr>
            <a:t>Simple Moving Average</a:t>
          </a:r>
          <a:r>
            <a:rPr lang="en-US" cap="none" sz="1000" b="0" i="0" u="none" baseline="0">
              <a:latin typeface="Arial"/>
              <a:ea typeface="Arial"/>
              <a:cs typeface="Arial"/>
            </a:rPr>
            <a:t> and </a:t>
          </a:r>
          <a:r>
            <a:rPr lang="en-US" cap="none" sz="1000" b="0" i="1" u="none" baseline="0">
              <a:latin typeface="Arial"/>
              <a:ea typeface="Arial"/>
              <a:cs typeface="Arial"/>
            </a:rPr>
            <a:t>Weighted Moving Average</a:t>
          </a:r>
          <a:r>
            <a:rPr lang="en-US" cap="none" sz="1000" b="0" i="0" u="none" baseline="0">
              <a:latin typeface="Arial"/>
              <a:ea typeface="Arial"/>
              <a:cs typeface="Arial"/>
            </a:rPr>
            <a:t> is that a large amount of historical data is required. With </a:t>
          </a:r>
          <a:r>
            <a:rPr lang="en-US" cap="none" sz="1000" b="0" i="1" u="none" baseline="0">
              <a:latin typeface="Arial"/>
              <a:ea typeface="Arial"/>
              <a:cs typeface="Arial"/>
            </a:rPr>
            <a:t>Single Exponential Smoothing</a:t>
          </a:r>
          <a:r>
            <a:rPr lang="en-US" cap="none" sz="1000" b="0" i="0" u="none" baseline="0">
              <a:latin typeface="Arial"/>
              <a:ea typeface="Arial"/>
              <a:cs typeface="Arial"/>
            </a:rPr>
            <a:t> the oldest piece of data is eliminated once a new piece has been added. The forecast is calculated by using the previous forecast, as well as the previous actual value with a weighting or smoothing factor, alpha. Alpha can never to be greater than 1 and higher values of alpha put more weight on the most recent periods. Note on the equations below the similarity to the 3-period weighted moving average.
</a:t>
          </a:r>
          <a:r>
            <a:rPr lang="en-US" cap="none" sz="1000" b="1" i="0"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0.41825</cdr:x>
      <cdr:y>0.87825</cdr:y>
    </cdr:from>
    <cdr:to>
      <cdr:x>0.528</cdr:x>
      <cdr:y>0.95275</cdr:y>
    </cdr:to>
    <cdr:sp>
      <cdr:nvSpPr>
        <cdr:cNvPr id="1" name="TextBox 1"/>
        <cdr:cNvSpPr txBox="1">
          <a:spLocks noChangeArrowheads="1"/>
        </cdr:cNvSpPr>
      </cdr:nvSpPr>
      <cdr:spPr>
        <a:xfrm>
          <a:off x="1771650" y="2219325"/>
          <a:ext cx="466725" cy="190500"/>
        </a:xfrm>
        <a:prstGeom prst="rect">
          <a:avLst/>
        </a:prstGeom>
        <a:noFill/>
        <a:ln w="9525" cmpd="sng">
          <a:noFill/>
        </a:ln>
      </cdr:spPr>
      <cdr:txBody>
        <a:bodyPr vertOverflow="clip" wrap="square"/>
        <a:p>
          <a:pPr algn="l">
            <a:defRPr/>
          </a:pPr>
          <a:r>
            <a:rPr lang="en-US" cap="none" sz="850" b="1" i="0" u="none" baseline="0">
              <a:latin typeface="Arial"/>
              <a:ea typeface="Arial"/>
              <a:cs typeface="Arial"/>
            </a:rPr>
            <a:t>Period</a:t>
          </a:r>
        </a:p>
      </cdr:txBody>
    </cdr:sp>
  </cdr:relSizeAnchor>
  <cdr:relSizeAnchor xmlns:cdr="http://schemas.openxmlformats.org/drawingml/2006/chartDrawing">
    <cdr:from>
      <cdr:x>0.21225</cdr:x>
      <cdr:y>0.00425</cdr:y>
    </cdr:from>
    <cdr:to>
      <cdr:x>0.7815</cdr:x>
      <cdr:y>0.0905</cdr:y>
    </cdr:to>
    <cdr:sp>
      <cdr:nvSpPr>
        <cdr:cNvPr id="2" name="TextBox 2"/>
        <cdr:cNvSpPr txBox="1">
          <a:spLocks noChangeArrowheads="1"/>
        </cdr:cNvSpPr>
      </cdr:nvSpPr>
      <cdr:spPr>
        <a:xfrm>
          <a:off x="895350" y="9525"/>
          <a:ext cx="2419350" cy="219075"/>
        </a:xfrm>
        <a:prstGeom prst="rect">
          <a:avLst/>
        </a:prstGeom>
        <a:noFill/>
        <a:ln w="9525" cmpd="sng">
          <a:noFill/>
        </a:ln>
      </cdr:spPr>
      <cdr:txBody>
        <a:bodyPr vertOverflow="clip" wrap="square"/>
        <a:p>
          <a:pPr algn="l">
            <a:defRPr/>
          </a:pPr>
          <a:r>
            <a:rPr lang="en-US" cap="none" sz="800" b="1" i="0" u="none" baseline="0">
              <a:latin typeface="Arial"/>
              <a:ea typeface="Arial"/>
              <a:cs typeface="Arial"/>
            </a:rPr>
            <a:t>Trend Adjusted Exponential Smoothing</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9525</xdr:rowOff>
    </xdr:from>
    <xdr:to>
      <xdr:col>13</xdr:col>
      <xdr:colOff>600075</xdr:colOff>
      <xdr:row>15</xdr:row>
      <xdr:rowOff>152400</xdr:rowOff>
    </xdr:to>
    <xdr:graphicFrame>
      <xdr:nvGraphicFramePr>
        <xdr:cNvPr id="1" name="Chart 1"/>
        <xdr:cNvGraphicFramePr/>
      </xdr:nvGraphicFramePr>
      <xdr:xfrm>
        <a:off x="4714875" y="171450"/>
        <a:ext cx="4257675" cy="25336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17</xdr:row>
      <xdr:rowOff>19050</xdr:rowOff>
    </xdr:from>
    <xdr:to>
      <xdr:col>14</xdr:col>
      <xdr:colOff>19050</xdr:colOff>
      <xdr:row>43</xdr:row>
      <xdr:rowOff>9525</xdr:rowOff>
    </xdr:to>
    <xdr:sp>
      <xdr:nvSpPr>
        <xdr:cNvPr id="2" name="TextBox 8"/>
        <xdr:cNvSpPr txBox="1">
          <a:spLocks noChangeArrowheads="1"/>
        </xdr:cNvSpPr>
      </xdr:nvSpPr>
      <xdr:spPr>
        <a:xfrm>
          <a:off x="4714875" y="2895600"/>
          <a:ext cx="4286250" cy="420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Single Exponential Smoothing</a:t>
          </a:r>
          <a:r>
            <a:rPr lang="en-US" cap="none" sz="1000" b="0" i="0" u="none" baseline="0">
              <a:latin typeface="Arial"/>
              <a:ea typeface="Arial"/>
              <a:cs typeface="Arial"/>
            </a:rPr>
            <a:t> assumes that the data fluctuate around a reasonably stable mean (no trend or consistent pattern of growth or decline). If the data contains a trend, the </a:t>
          </a:r>
          <a:r>
            <a:rPr lang="en-US" cap="none" sz="1000" b="0" i="1" u="none" baseline="0">
              <a:latin typeface="Arial"/>
              <a:ea typeface="Arial"/>
              <a:cs typeface="Arial"/>
            </a:rPr>
            <a:t>Trend Adjusted Exponential Smoothing</a:t>
          </a:r>
          <a:r>
            <a:rPr lang="en-US" cap="none" sz="1000" b="0" i="0" u="none" baseline="0">
              <a:latin typeface="Arial"/>
              <a:ea typeface="Arial"/>
              <a:cs typeface="Arial"/>
            </a:rPr>
            <a:t> model should be used. 
</a:t>
          </a:r>
          <a:r>
            <a:rPr lang="en-US" cap="none" sz="1000" b="0" i="1" u="none" baseline="0">
              <a:latin typeface="Arial"/>
              <a:ea typeface="Arial"/>
              <a:cs typeface="Arial"/>
            </a:rPr>
            <a:t>Trend Adjusted Exponential Smoothing </a:t>
          </a:r>
          <a:r>
            <a:rPr lang="en-US" cap="none" sz="1000" b="0" i="0" u="none" baseline="0">
              <a:latin typeface="Arial"/>
              <a:ea typeface="Arial"/>
              <a:cs typeface="Arial"/>
            </a:rPr>
            <a:t>works much like simple smoothing except that two components must be updated each period: level and trend. The level is a smoothed estimate of the value of the data at the end of each period. The trend is a smoothed estimate of average growth at the end of each period. Again, the weighting or smoothing factors, a</a:t>
          </a:r>
          <a:r>
            <a:rPr lang="en-US" cap="none" sz="1000" b="0" i="0" u="none" baseline="0">
              <a:latin typeface="Arial"/>
              <a:ea typeface="Arial"/>
              <a:cs typeface="Arial"/>
            </a:rPr>
            <a:t>lpha and delta can never exceed 1 and higher values put more weight on more recent time periods.
</a:t>
          </a:r>
          <a:r>
            <a:rPr lang="en-US" cap="none" sz="1000" b="1" i="0" u="none" baseline="0">
              <a:latin typeface="Arial"/>
              <a:ea typeface="Arial"/>
              <a:cs typeface="Arial"/>
            </a:rPr>
            <a:t>Trend adjusted exponential smoothing</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vmlDrawing" Target="../drawings/vmlDrawing2.vml" /><Relationship Id="rId4" Type="http://schemas.openxmlformats.org/officeDocument/2006/relationships/drawing" Target="../drawings/drawing5.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oleObject" Target="../embeddings/oleObject_3_0.bin" /><Relationship Id="rId3" Type="http://schemas.openxmlformats.org/officeDocument/2006/relationships/vmlDrawing" Target="../drawings/vmlDrawing3.vml" /><Relationship Id="rId4" Type="http://schemas.openxmlformats.org/officeDocument/2006/relationships/drawing" Target="../drawings/drawing7.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oleObject" Target="../embeddings/oleObject_4_0.bin" /><Relationship Id="rId3" Type="http://schemas.openxmlformats.org/officeDocument/2006/relationships/vmlDrawing" Target="../drawings/vmlDrawing4.vml" /><Relationship Id="rId4" Type="http://schemas.openxmlformats.org/officeDocument/2006/relationships/drawing" Target="../drawings/drawing9.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oleObject" Target="../embeddings/oleObject_5_0.bin" /><Relationship Id="rId3" Type="http://schemas.openxmlformats.org/officeDocument/2006/relationships/oleObject" Target="../embeddings/oleObject_5_1.bin" /><Relationship Id="rId4" Type="http://schemas.openxmlformats.org/officeDocument/2006/relationships/vmlDrawing" Target="../drawings/vmlDrawing5.vml" /><Relationship Id="rId5" Type="http://schemas.openxmlformats.org/officeDocument/2006/relationships/drawing" Target="../drawings/drawing11.xm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oleObject" Target="../embeddings/oleObject_6_0.bin" /><Relationship Id="rId3" Type="http://schemas.openxmlformats.org/officeDocument/2006/relationships/vmlDrawing" Target="../drawings/vmlDrawing6.vml" /><Relationship Id="rId4" Type="http://schemas.openxmlformats.org/officeDocument/2006/relationships/drawing" Target="../drawings/drawing13.xm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D26" sqref="D26"/>
    </sheetView>
  </sheetViews>
  <sheetFormatPr defaultColWidth="9.140625" defaultRowHeight="12.75"/>
  <sheetData/>
  <sheetProtection sheet="1" objects="1" scenarios="1"/>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1"/>
  <dimension ref="A1:N69"/>
  <sheetViews>
    <sheetView workbookViewId="0" topLeftCell="A1">
      <selection activeCell="D2" sqref="D2"/>
    </sheetView>
  </sheetViews>
  <sheetFormatPr defaultColWidth="9.140625" defaultRowHeight="12.75"/>
  <cols>
    <col min="1" max="1" width="10.28125" style="2" customWidth="1"/>
    <col min="2" max="2" width="11.00390625" style="2" bestFit="1" customWidth="1"/>
    <col min="3" max="5" width="9.140625" style="2" customWidth="1"/>
    <col min="6" max="6" width="10.140625" style="2" bestFit="1" customWidth="1"/>
    <col min="7" max="16384" width="9.140625" style="2" customWidth="1"/>
  </cols>
  <sheetData>
    <row r="1" ht="12.75">
      <c r="A1" s="1" t="s">
        <v>0</v>
      </c>
    </row>
    <row r="2" ht="12.75"/>
    <row r="3" ht="13.5" thickBot="1"/>
    <row r="4" spans="1:2" ht="14.25" thickBot="1" thickTop="1">
      <c r="A4" s="3" t="s">
        <v>1</v>
      </c>
      <c r="B4" s="20">
        <v>3</v>
      </c>
    </row>
    <row r="5" ht="14.25" thickBot="1" thickTop="1"/>
    <row r="6" spans="1:2" ht="13.5" thickTop="1">
      <c r="A6" s="3" t="s">
        <v>6</v>
      </c>
      <c r="B6" s="4" t="e">
        <f>SUM(D10:D69)/COUNT(D10:D69)</f>
        <v>#DIV/0!</v>
      </c>
    </row>
    <row r="7" spans="1:2" ht="13.5" thickBot="1">
      <c r="A7" s="3" t="s">
        <v>7</v>
      </c>
      <c r="B7" s="5">
        <f>SUMSQ(D10:D69)/(COUNT(D10:D69)-1)</f>
        <v>0</v>
      </c>
    </row>
    <row r="8" ht="14.25" thickBot="1" thickTop="1"/>
    <row r="9" spans="1:4" ht="14.25" thickBot="1" thickTop="1">
      <c r="A9" s="6" t="s">
        <v>2</v>
      </c>
      <c r="B9" s="7" t="s">
        <v>3</v>
      </c>
      <c r="C9" s="7" t="s">
        <v>4</v>
      </c>
      <c r="D9" s="8" t="s">
        <v>5</v>
      </c>
    </row>
    <row r="10" spans="1:4" ht="13.5" thickTop="1">
      <c r="A10" s="9">
        <v>1</v>
      </c>
      <c r="B10" s="50"/>
      <c r="C10" s="12">
        <f aca="true" ca="1" t="shared" si="0" ref="C10:C69">IF((A10&gt;$B$4),IF(B9&lt;&gt;"",SUM(OFFSET(C10,-1,-1,-$B$4,1))/$B$4,C9),"")</f>
      </c>
      <c r="D10" s="11">
        <f>IF((C10&lt;&gt;"")*AND(B10&lt;&gt;""),ABS(B10-C10),"")</f>
      </c>
    </row>
    <row r="11" spans="1:4" ht="12.75">
      <c r="A11" s="9">
        <v>2</v>
      </c>
      <c r="B11" s="50"/>
      <c r="C11" s="12">
        <f ca="1" t="shared" si="0"/>
      </c>
      <c r="D11" s="13">
        <f aca="true" t="shared" si="1" ref="D11:D68">IF((C11&lt;&gt;"")*AND(B11&lt;&gt;""),ABS(B11-C11),"")</f>
      </c>
    </row>
    <row r="12" spans="1:4" ht="12.75">
      <c r="A12" s="9">
        <v>3</v>
      </c>
      <c r="B12" s="50"/>
      <c r="C12" s="12">
        <f ca="1" t="shared" si="0"/>
      </c>
      <c r="D12" s="13">
        <f t="shared" si="1"/>
      </c>
    </row>
    <row r="13" spans="1:4" ht="12.75">
      <c r="A13" s="9">
        <v>4</v>
      </c>
      <c r="B13" s="50"/>
      <c r="C13" s="12">
        <f ca="1" t="shared" si="0"/>
      </c>
      <c r="D13" s="13">
        <f t="shared" si="1"/>
      </c>
    </row>
    <row r="14" spans="1:4" ht="12.75">
      <c r="A14" s="9">
        <v>5</v>
      </c>
      <c r="B14" s="50"/>
      <c r="C14" s="12">
        <f ca="1" t="shared" si="0"/>
      </c>
      <c r="D14" s="13">
        <f>IF((C14&lt;&gt;"")*AND(B14&lt;&gt;""),ABS(B14-C14),"")</f>
      </c>
    </row>
    <row r="15" spans="1:4" ht="12.75">
      <c r="A15" s="9">
        <v>6</v>
      </c>
      <c r="B15" s="50"/>
      <c r="C15" s="12">
        <f ca="1" t="shared" si="0"/>
      </c>
      <c r="D15" s="13">
        <f t="shared" si="1"/>
      </c>
    </row>
    <row r="16" spans="1:4" ht="12.75">
      <c r="A16" s="9">
        <v>7</v>
      </c>
      <c r="B16" s="50"/>
      <c r="C16" s="12">
        <f ca="1">IF((A16&gt;$B$4),IF(B15&lt;&gt;"",SUM(OFFSET(C16,-1,-1,-$B$4,1))/$B$4,C15),"")</f>
      </c>
      <c r="D16" s="13">
        <f t="shared" si="1"/>
      </c>
    </row>
    <row r="17" spans="1:4" ht="12.75">
      <c r="A17" s="9">
        <v>8</v>
      </c>
      <c r="B17" s="50"/>
      <c r="C17" s="12">
        <f ca="1" t="shared" si="0"/>
      </c>
      <c r="D17" s="13">
        <f t="shared" si="1"/>
      </c>
    </row>
    <row r="18" spans="1:4" ht="12.75">
      <c r="A18" s="9">
        <v>9</v>
      </c>
      <c r="B18" s="50"/>
      <c r="C18" s="12">
        <f ca="1" t="shared" si="0"/>
      </c>
      <c r="D18" s="13">
        <f t="shared" si="1"/>
      </c>
    </row>
    <row r="19" spans="1:4" ht="12.75">
      <c r="A19" s="9">
        <v>10</v>
      </c>
      <c r="B19" s="50"/>
      <c r="C19" s="12">
        <f ca="1" t="shared" si="0"/>
      </c>
      <c r="D19" s="13">
        <f t="shared" si="1"/>
      </c>
    </row>
    <row r="20" spans="1:4" ht="12.75">
      <c r="A20" s="9">
        <v>11</v>
      </c>
      <c r="B20" s="50"/>
      <c r="C20" s="12">
        <f ca="1" t="shared" si="0"/>
      </c>
      <c r="D20" s="13">
        <f t="shared" si="1"/>
      </c>
    </row>
    <row r="21" spans="1:4" ht="12.75">
      <c r="A21" s="9">
        <v>12</v>
      </c>
      <c r="B21" s="50"/>
      <c r="C21" s="12">
        <f ca="1" t="shared" si="0"/>
      </c>
      <c r="D21" s="13">
        <f t="shared" si="1"/>
      </c>
    </row>
    <row r="22" spans="1:4" ht="12.75">
      <c r="A22" s="9">
        <v>13</v>
      </c>
      <c r="B22" s="50"/>
      <c r="C22" s="12">
        <f ca="1" t="shared" si="0"/>
      </c>
      <c r="D22" s="13">
        <f t="shared" si="1"/>
      </c>
    </row>
    <row r="23" spans="1:4" ht="12.75">
      <c r="A23" s="9">
        <v>14</v>
      </c>
      <c r="B23" s="50"/>
      <c r="C23" s="12">
        <f ca="1" t="shared" si="0"/>
      </c>
      <c r="D23" s="13">
        <f t="shared" si="1"/>
      </c>
    </row>
    <row r="24" spans="1:4" ht="12.75">
      <c r="A24" s="9">
        <v>15</v>
      </c>
      <c r="B24" s="50"/>
      <c r="C24" s="12">
        <f ca="1" t="shared" si="0"/>
      </c>
      <c r="D24" s="13">
        <f t="shared" si="1"/>
      </c>
    </row>
    <row r="25" spans="1:4" ht="12.75">
      <c r="A25" s="9">
        <v>16</v>
      </c>
      <c r="B25" s="50"/>
      <c r="C25" s="12">
        <f ca="1" t="shared" si="0"/>
      </c>
      <c r="D25" s="13">
        <f t="shared" si="1"/>
      </c>
    </row>
    <row r="26" spans="1:4" ht="12.75">
      <c r="A26" s="9">
        <v>17</v>
      </c>
      <c r="B26" s="50"/>
      <c r="C26" s="12">
        <f ca="1" t="shared" si="0"/>
      </c>
      <c r="D26" s="13">
        <f t="shared" si="1"/>
      </c>
    </row>
    <row r="27" spans="1:14" ht="12.75">
      <c r="A27" s="9">
        <v>18</v>
      </c>
      <c r="B27" s="50"/>
      <c r="C27" s="12">
        <f ca="1" t="shared" si="0"/>
      </c>
      <c r="D27" s="13">
        <f t="shared" si="1"/>
      </c>
      <c r="F27" s="14"/>
      <c r="G27" s="15"/>
      <c r="H27" s="15"/>
      <c r="I27" s="15"/>
      <c r="J27" s="15"/>
      <c r="K27" s="15"/>
      <c r="L27" s="15"/>
      <c r="M27" s="15"/>
      <c r="N27" s="15"/>
    </row>
    <row r="28" spans="1:14" ht="12.75">
      <c r="A28" s="9">
        <v>19</v>
      </c>
      <c r="B28" s="50"/>
      <c r="C28" s="12">
        <f ca="1" t="shared" si="0"/>
      </c>
      <c r="D28" s="13">
        <f t="shared" si="1"/>
      </c>
      <c r="F28"/>
      <c r="G28" s="15"/>
      <c r="H28" s="15"/>
      <c r="I28" s="15"/>
      <c r="J28" s="15"/>
      <c r="K28" s="15"/>
      <c r="L28" s="15"/>
      <c r="M28" s="15"/>
      <c r="N28" s="15"/>
    </row>
    <row r="29" spans="1:14" ht="12.75">
      <c r="A29" s="9">
        <v>20</v>
      </c>
      <c r="B29" s="50"/>
      <c r="C29" s="12">
        <f ca="1" t="shared" si="0"/>
      </c>
      <c r="D29" s="13">
        <f t="shared" si="1"/>
      </c>
      <c r="F29" s="14"/>
      <c r="G29" s="15"/>
      <c r="H29" s="15"/>
      <c r="I29" s="15"/>
      <c r="J29" s="15"/>
      <c r="K29" s="15"/>
      <c r="L29" s="15"/>
      <c r="M29" s="15"/>
      <c r="N29" s="15"/>
    </row>
    <row r="30" spans="1:14" ht="12.75">
      <c r="A30" s="9">
        <v>21</v>
      </c>
      <c r="B30" s="50"/>
      <c r="C30" s="12">
        <f ca="1" t="shared" si="0"/>
      </c>
      <c r="D30" s="13">
        <f t="shared" si="1"/>
      </c>
      <c r="F30" s="14"/>
      <c r="G30" s="15"/>
      <c r="H30" s="15"/>
      <c r="I30" s="15"/>
      <c r="J30" s="15"/>
      <c r="K30" s="15"/>
      <c r="L30" s="15"/>
      <c r="M30" s="15"/>
      <c r="N30" s="15"/>
    </row>
    <row r="31" spans="1:14" ht="12.75">
      <c r="A31" s="9">
        <v>22</v>
      </c>
      <c r="B31" s="50"/>
      <c r="C31" s="12">
        <f ca="1" t="shared" si="0"/>
      </c>
      <c r="D31" s="13">
        <f t="shared" si="1"/>
      </c>
      <c r="F31" s="14"/>
      <c r="G31" s="15"/>
      <c r="H31" s="15"/>
      <c r="I31" s="15"/>
      <c r="J31" s="15"/>
      <c r="K31" s="15"/>
      <c r="L31" s="15"/>
      <c r="M31" s="15"/>
      <c r="N31" s="15"/>
    </row>
    <row r="32" spans="1:14" ht="12.75">
      <c r="A32" s="9">
        <v>23</v>
      </c>
      <c r="B32" s="50"/>
      <c r="C32" s="12">
        <f ca="1" t="shared" si="0"/>
      </c>
      <c r="D32" s="13">
        <f t="shared" si="1"/>
      </c>
      <c r="F32" s="14"/>
      <c r="G32" s="15"/>
      <c r="H32" s="15"/>
      <c r="I32" s="15"/>
      <c r="J32" s="15"/>
      <c r="K32" s="15"/>
      <c r="L32" s="15"/>
      <c r="M32" s="15"/>
      <c r="N32" s="15"/>
    </row>
    <row r="33" spans="1:14" ht="12.75">
      <c r="A33" s="9">
        <v>24</v>
      </c>
      <c r="B33" s="50"/>
      <c r="C33" s="12">
        <f ca="1" t="shared" si="0"/>
      </c>
      <c r="D33" s="13">
        <f t="shared" si="1"/>
      </c>
      <c r="F33" s="14"/>
      <c r="G33" s="15"/>
      <c r="H33" s="16"/>
      <c r="I33" s="15"/>
      <c r="J33" s="15"/>
      <c r="K33" s="15"/>
      <c r="L33" s="15"/>
      <c r="M33" s="15"/>
      <c r="N33" s="15"/>
    </row>
    <row r="34" spans="1:14" ht="12.75">
      <c r="A34" s="9">
        <v>25</v>
      </c>
      <c r="B34" s="50"/>
      <c r="C34" s="12">
        <f ca="1" t="shared" si="0"/>
      </c>
      <c r="D34" s="13">
        <f t="shared" si="1"/>
      </c>
      <c r="F34" s="14"/>
      <c r="G34" s="15"/>
      <c r="H34" s="15"/>
      <c r="I34" s="15"/>
      <c r="J34" s="15"/>
      <c r="K34" s="15"/>
      <c r="L34" s="15"/>
      <c r="M34" s="15"/>
      <c r="N34" s="15"/>
    </row>
    <row r="35" spans="1:14" ht="12.75">
      <c r="A35" s="9">
        <v>26</v>
      </c>
      <c r="B35" s="50"/>
      <c r="C35" s="12">
        <f ca="1" t="shared" si="0"/>
      </c>
      <c r="D35" s="13">
        <f t="shared" si="1"/>
      </c>
      <c r="F35" s="14"/>
      <c r="G35" s="15"/>
      <c r="H35" s="15"/>
      <c r="I35" s="15"/>
      <c r="J35" s="15"/>
      <c r="K35" s="15"/>
      <c r="L35" s="15"/>
      <c r="M35" s="15"/>
      <c r="N35" s="15"/>
    </row>
    <row r="36" spans="1:14" ht="12.75">
      <c r="A36" s="9">
        <v>27</v>
      </c>
      <c r="B36" s="50"/>
      <c r="C36" s="12">
        <f ca="1" t="shared" si="0"/>
      </c>
      <c r="D36" s="13">
        <f t="shared" si="1"/>
      </c>
      <c r="F36" s="14"/>
      <c r="G36" s="15"/>
      <c r="H36" s="15"/>
      <c r="I36" s="15"/>
      <c r="J36" s="15"/>
      <c r="K36" s="15"/>
      <c r="L36" s="15"/>
      <c r="M36" s="15"/>
      <c r="N36"/>
    </row>
    <row r="37" spans="1:14" ht="12.75">
      <c r="A37" s="9">
        <v>28</v>
      </c>
      <c r="B37" s="50"/>
      <c r="C37" s="12">
        <f ca="1" t="shared" si="0"/>
      </c>
      <c r="D37" s="13">
        <f t="shared" si="1"/>
      </c>
      <c r="F37" s="14"/>
      <c r="G37" s="15"/>
      <c r="H37" s="15"/>
      <c r="I37" s="15"/>
      <c r="J37" s="15"/>
      <c r="K37" s="15"/>
      <c r="L37" s="15"/>
      <c r="M37"/>
      <c r="N37" s="15"/>
    </row>
    <row r="38" spans="1:14" ht="12.75">
      <c r="A38" s="9">
        <v>29</v>
      </c>
      <c r="B38" s="50"/>
      <c r="C38" s="12">
        <f ca="1" t="shared" si="0"/>
      </c>
      <c r="D38" s="13">
        <f t="shared" si="1"/>
      </c>
      <c r="F38" s="14"/>
      <c r="G38" s="15"/>
      <c r="H38" s="15"/>
      <c r="I38" s="15"/>
      <c r="J38" s="15"/>
      <c r="K38" s="15"/>
      <c r="L38" s="15"/>
      <c r="M38" s="15"/>
      <c r="N38" s="15"/>
    </row>
    <row r="39" spans="1:14" ht="12.75">
      <c r="A39" s="9">
        <v>30</v>
      </c>
      <c r="B39" s="50"/>
      <c r="C39" s="12">
        <f ca="1" t="shared" si="0"/>
      </c>
      <c r="D39" s="13">
        <f t="shared" si="1"/>
      </c>
      <c r="F39" s="15"/>
      <c r="G39" s="15"/>
      <c r="H39" s="15"/>
      <c r="I39" s="15"/>
      <c r="J39" s="15"/>
      <c r="K39" s="15"/>
      <c r="L39" s="15"/>
      <c r="M39" s="15"/>
      <c r="N39" s="15"/>
    </row>
    <row r="40" spans="1:14" ht="12.75">
      <c r="A40" s="9">
        <v>31</v>
      </c>
      <c r="B40" s="50"/>
      <c r="C40" s="12">
        <f ca="1" t="shared" si="0"/>
      </c>
      <c r="D40" s="13">
        <f t="shared" si="1"/>
      </c>
      <c r="F40" s="15"/>
      <c r="G40" s="15"/>
      <c r="H40" s="15"/>
      <c r="I40" s="15"/>
      <c r="J40" s="15"/>
      <c r="K40" s="15"/>
      <c r="L40" s="15"/>
      <c r="M40" s="15"/>
      <c r="N40" s="15"/>
    </row>
    <row r="41" spans="1:14" ht="12.75">
      <c r="A41" s="9">
        <v>32</v>
      </c>
      <c r="B41" s="50"/>
      <c r="C41" s="12">
        <f ca="1" t="shared" si="0"/>
      </c>
      <c r="D41" s="13">
        <f t="shared" si="1"/>
      </c>
      <c r="F41" s="15"/>
      <c r="G41" s="15"/>
      <c r="H41" s="15"/>
      <c r="I41" s="15"/>
      <c r="J41" s="15"/>
      <c r="K41" s="15"/>
      <c r="L41" s="15"/>
      <c r="M41" s="15"/>
      <c r="N41" s="15"/>
    </row>
    <row r="42" spans="1:14" ht="12.75">
      <c r="A42" s="9">
        <v>33</v>
      </c>
      <c r="B42" s="50"/>
      <c r="C42" s="12">
        <f ca="1" t="shared" si="0"/>
      </c>
      <c r="D42" s="13">
        <f t="shared" si="1"/>
      </c>
      <c r="F42" s="15"/>
      <c r="G42" s="15"/>
      <c r="H42" s="15"/>
      <c r="I42" s="15"/>
      <c r="J42" s="15"/>
      <c r="K42" s="15"/>
      <c r="L42" s="15"/>
      <c r="M42" s="15"/>
      <c r="N42" s="15"/>
    </row>
    <row r="43" spans="1:14" ht="12.75">
      <c r="A43" s="9">
        <v>34</v>
      </c>
      <c r="B43" s="50"/>
      <c r="C43" s="12">
        <f ca="1" t="shared" si="0"/>
      </c>
      <c r="D43" s="13">
        <f t="shared" si="1"/>
      </c>
      <c r="F43" s="15"/>
      <c r="G43" s="15"/>
      <c r="H43" s="15"/>
      <c r="I43" s="15"/>
      <c r="J43" s="15"/>
      <c r="K43" s="15"/>
      <c r="L43" s="15"/>
      <c r="M43" s="15"/>
      <c r="N43" s="15"/>
    </row>
    <row r="44" spans="1:14" ht="12.75">
      <c r="A44" s="9">
        <v>35</v>
      </c>
      <c r="B44" s="50"/>
      <c r="C44" s="12">
        <f ca="1" t="shared" si="0"/>
      </c>
      <c r="D44" s="13">
        <f t="shared" si="1"/>
      </c>
      <c r="F44" s="15"/>
      <c r="G44" s="15"/>
      <c r="H44" s="15"/>
      <c r="I44" s="15"/>
      <c r="J44" s="15"/>
      <c r="K44" s="15"/>
      <c r="L44" s="15"/>
      <c r="M44" s="15"/>
      <c r="N44" s="15"/>
    </row>
    <row r="45" spans="1:14" ht="12.75">
      <c r="A45" s="9">
        <v>36</v>
      </c>
      <c r="B45" s="50"/>
      <c r="C45" s="12">
        <f ca="1" t="shared" si="0"/>
      </c>
      <c r="D45" s="13">
        <f t="shared" si="1"/>
      </c>
      <c r="F45" s="15"/>
      <c r="G45" s="15"/>
      <c r="H45" s="15"/>
      <c r="I45" s="15"/>
      <c r="J45" s="15"/>
      <c r="K45" s="15"/>
      <c r="L45" s="15"/>
      <c r="M45" s="15"/>
      <c r="N45" s="15"/>
    </row>
    <row r="46" spans="1:14" ht="12.75">
      <c r="A46" s="9">
        <v>37</v>
      </c>
      <c r="B46" s="50"/>
      <c r="C46" s="12">
        <f ca="1" t="shared" si="0"/>
      </c>
      <c r="D46" s="13">
        <f t="shared" si="1"/>
      </c>
      <c r="F46" s="15"/>
      <c r="G46" s="15"/>
      <c r="H46" s="15"/>
      <c r="I46" s="15"/>
      <c r="J46" s="15"/>
      <c r="K46" s="15"/>
      <c r="L46" s="15"/>
      <c r="M46" s="15"/>
      <c r="N46" s="15"/>
    </row>
    <row r="47" spans="1:14" ht="12.75">
      <c r="A47" s="9">
        <v>38</v>
      </c>
      <c r="B47" s="50"/>
      <c r="C47" s="12">
        <f ca="1" t="shared" si="0"/>
      </c>
      <c r="D47" s="13">
        <f t="shared" si="1"/>
      </c>
      <c r="F47" s="15"/>
      <c r="G47" s="15"/>
      <c r="H47" s="15"/>
      <c r="I47" s="15"/>
      <c r="J47" s="15"/>
      <c r="K47" s="15"/>
      <c r="L47" s="15"/>
      <c r="M47" s="15"/>
      <c r="N47" s="15"/>
    </row>
    <row r="48" spans="1:14" ht="12.75">
      <c r="A48" s="9">
        <v>39</v>
      </c>
      <c r="B48" s="50"/>
      <c r="C48" s="12">
        <f ca="1" t="shared" si="0"/>
      </c>
      <c r="D48" s="13">
        <f t="shared" si="1"/>
      </c>
      <c r="F48" s="15"/>
      <c r="G48" s="15"/>
      <c r="H48" s="15"/>
      <c r="I48" s="15"/>
      <c r="J48" s="15"/>
      <c r="K48" s="15"/>
      <c r="L48" s="15"/>
      <c r="M48" s="15"/>
      <c r="N48" s="15"/>
    </row>
    <row r="49" spans="1:14" ht="12.75">
      <c r="A49" s="9">
        <v>40</v>
      </c>
      <c r="B49" s="50"/>
      <c r="C49" s="12">
        <f ca="1" t="shared" si="0"/>
      </c>
      <c r="D49" s="13">
        <f t="shared" si="1"/>
      </c>
      <c r="F49" s="15"/>
      <c r="G49" s="15"/>
      <c r="H49" s="15"/>
      <c r="I49" s="15"/>
      <c r="J49" s="15"/>
      <c r="K49" s="15"/>
      <c r="L49" s="15"/>
      <c r="M49" s="15"/>
      <c r="N49" s="15"/>
    </row>
    <row r="50" spans="1:14" ht="12.75">
      <c r="A50" s="9">
        <v>41</v>
      </c>
      <c r="B50" s="50"/>
      <c r="C50" s="12">
        <f ca="1" t="shared" si="0"/>
      </c>
      <c r="D50" s="13">
        <f t="shared" si="1"/>
      </c>
      <c r="F50" s="15"/>
      <c r="G50" s="15"/>
      <c r="H50" s="15"/>
      <c r="I50" s="15"/>
      <c r="J50" s="15"/>
      <c r="K50" s="15"/>
      <c r="L50" s="15"/>
      <c r="M50" s="15"/>
      <c r="N50" s="15"/>
    </row>
    <row r="51" spans="1:4" ht="12.75">
      <c r="A51" s="9">
        <v>42</v>
      </c>
      <c r="B51" s="50"/>
      <c r="C51" s="12">
        <f ca="1" t="shared" si="0"/>
      </c>
      <c r="D51" s="13">
        <f t="shared" si="1"/>
      </c>
    </row>
    <row r="52" spans="1:4" ht="12.75">
      <c r="A52" s="9">
        <v>43</v>
      </c>
      <c r="B52" s="50"/>
      <c r="C52" s="12">
        <f ca="1" t="shared" si="0"/>
      </c>
      <c r="D52" s="13">
        <f t="shared" si="1"/>
      </c>
    </row>
    <row r="53" spans="1:4" ht="12.75">
      <c r="A53" s="9">
        <v>44</v>
      </c>
      <c r="B53" s="50"/>
      <c r="C53" s="12">
        <f ca="1" t="shared" si="0"/>
      </c>
      <c r="D53" s="13">
        <f t="shared" si="1"/>
      </c>
    </row>
    <row r="54" spans="1:4" ht="12.75">
      <c r="A54" s="9">
        <v>45</v>
      </c>
      <c r="B54" s="50"/>
      <c r="C54" s="12">
        <f ca="1" t="shared" si="0"/>
      </c>
      <c r="D54" s="13">
        <f t="shared" si="1"/>
      </c>
    </row>
    <row r="55" spans="1:4" ht="12.75">
      <c r="A55" s="9">
        <v>46</v>
      </c>
      <c r="B55" s="50"/>
      <c r="C55" s="12">
        <f ca="1" t="shared" si="0"/>
      </c>
      <c r="D55" s="13">
        <f t="shared" si="1"/>
      </c>
    </row>
    <row r="56" spans="1:4" ht="12.75">
      <c r="A56" s="9">
        <v>47</v>
      </c>
      <c r="B56" s="50"/>
      <c r="C56" s="12">
        <f ca="1" t="shared" si="0"/>
      </c>
      <c r="D56" s="13">
        <f t="shared" si="1"/>
      </c>
    </row>
    <row r="57" spans="1:4" ht="12.75">
      <c r="A57" s="9">
        <v>48</v>
      </c>
      <c r="B57" s="50"/>
      <c r="C57" s="12">
        <f ca="1" t="shared" si="0"/>
      </c>
      <c r="D57" s="13">
        <f t="shared" si="1"/>
      </c>
    </row>
    <row r="58" spans="1:4" ht="12.75">
      <c r="A58" s="9">
        <v>49</v>
      </c>
      <c r="B58" s="50"/>
      <c r="C58" s="12">
        <f ca="1" t="shared" si="0"/>
      </c>
      <c r="D58" s="13">
        <f t="shared" si="1"/>
      </c>
    </row>
    <row r="59" spans="1:4" ht="12.75">
      <c r="A59" s="9">
        <v>50</v>
      </c>
      <c r="B59" s="50"/>
      <c r="C59" s="12">
        <f ca="1" t="shared" si="0"/>
      </c>
      <c r="D59" s="13">
        <f t="shared" si="1"/>
      </c>
    </row>
    <row r="60" spans="1:4" ht="12.75">
      <c r="A60" s="9">
        <v>51</v>
      </c>
      <c r="B60" s="50"/>
      <c r="C60" s="12">
        <f ca="1" t="shared" si="0"/>
      </c>
      <c r="D60" s="13">
        <f t="shared" si="1"/>
      </c>
    </row>
    <row r="61" spans="1:4" ht="12.75">
      <c r="A61" s="9">
        <v>52</v>
      </c>
      <c r="B61" s="50"/>
      <c r="C61" s="12">
        <f ca="1" t="shared" si="0"/>
      </c>
      <c r="D61" s="13">
        <f t="shared" si="1"/>
      </c>
    </row>
    <row r="62" spans="1:4" ht="12.75">
      <c r="A62" s="9">
        <v>53</v>
      </c>
      <c r="B62" s="50"/>
      <c r="C62" s="12">
        <f ca="1" t="shared" si="0"/>
      </c>
      <c r="D62" s="13">
        <f t="shared" si="1"/>
      </c>
    </row>
    <row r="63" spans="1:4" ht="12.75">
      <c r="A63" s="9">
        <v>54</v>
      </c>
      <c r="B63" s="50"/>
      <c r="C63" s="12">
        <f ca="1" t="shared" si="0"/>
      </c>
      <c r="D63" s="13">
        <f t="shared" si="1"/>
      </c>
    </row>
    <row r="64" spans="1:4" ht="12.75">
      <c r="A64" s="9">
        <v>55</v>
      </c>
      <c r="B64" s="50"/>
      <c r="C64" s="12">
        <f ca="1" t="shared" si="0"/>
      </c>
      <c r="D64" s="13">
        <f t="shared" si="1"/>
      </c>
    </row>
    <row r="65" spans="1:4" ht="12.75">
      <c r="A65" s="9">
        <v>56</v>
      </c>
      <c r="B65" s="50"/>
      <c r="C65" s="12">
        <f ca="1" t="shared" si="0"/>
      </c>
      <c r="D65" s="13">
        <f t="shared" si="1"/>
      </c>
    </row>
    <row r="66" spans="1:4" ht="12.75">
      <c r="A66" s="9">
        <v>57</v>
      </c>
      <c r="B66" s="50"/>
      <c r="C66" s="12">
        <f ca="1" t="shared" si="0"/>
      </c>
      <c r="D66" s="13">
        <f t="shared" si="1"/>
      </c>
    </row>
    <row r="67" spans="1:4" ht="12.75">
      <c r="A67" s="9">
        <v>58</v>
      </c>
      <c r="B67" s="50"/>
      <c r="C67" s="12">
        <f ca="1" t="shared" si="0"/>
      </c>
      <c r="D67" s="13">
        <f t="shared" si="1"/>
      </c>
    </row>
    <row r="68" spans="1:4" ht="12.75">
      <c r="A68" s="9">
        <v>59</v>
      </c>
      <c r="B68" s="50"/>
      <c r="C68" s="12">
        <f ca="1" t="shared" si="0"/>
      </c>
      <c r="D68" s="13">
        <f t="shared" si="1"/>
      </c>
    </row>
    <row r="69" spans="1:4" ht="13.5" thickBot="1">
      <c r="A69" s="17">
        <v>60</v>
      </c>
      <c r="B69" s="50"/>
      <c r="C69" s="12">
        <f ca="1" t="shared" si="0"/>
      </c>
      <c r="D69" s="19">
        <f>IF((C69&lt;&gt;"")*AND(B69&lt;&gt;""),ABS(B69-C69),"")</f>
      </c>
    </row>
    <row r="70" ht="13.5" thickTop="1"/>
  </sheetData>
  <sheetProtection sheet="1" objects="1" scenarios="1"/>
  <printOptions/>
  <pageMargins left="0.75" right="0.75" top="1" bottom="1" header="0.5" footer="0.5"/>
  <pageSetup horizontalDpi="300" verticalDpi="300" orientation="portrait" r:id="rId5"/>
  <drawing r:id="rId4"/>
  <legacyDrawing r:id="rId3"/>
  <oleObjects>
    <oleObject progId="Equation.3" shapeId="1749605" r:id="rId2"/>
  </oleObjects>
</worksheet>
</file>

<file path=xl/worksheets/sheet3.xml><?xml version="1.0" encoding="utf-8"?>
<worksheet xmlns="http://schemas.openxmlformats.org/spreadsheetml/2006/main" xmlns:r="http://schemas.openxmlformats.org/officeDocument/2006/relationships">
  <sheetPr codeName="Sheet2"/>
  <dimension ref="A1:O69"/>
  <sheetViews>
    <sheetView workbookViewId="0" topLeftCell="A1">
      <selection activeCell="E14" sqref="E14"/>
    </sheetView>
  </sheetViews>
  <sheetFormatPr defaultColWidth="9.140625" defaultRowHeight="12.75"/>
  <cols>
    <col min="1" max="1" width="10.28125" style="2" customWidth="1"/>
    <col min="2" max="2" width="11.00390625" style="2" bestFit="1" customWidth="1"/>
    <col min="3" max="4" width="9.140625" style="2" customWidth="1"/>
    <col min="5" max="5" width="10.421875" style="2" customWidth="1"/>
    <col min="6" max="6" width="10.140625" style="2" bestFit="1" customWidth="1"/>
    <col min="7" max="16384" width="9.140625" style="2" customWidth="1"/>
  </cols>
  <sheetData>
    <row r="1" ht="12.75">
      <c r="A1" s="1" t="s">
        <v>13</v>
      </c>
    </row>
    <row r="2" ht="12.75"/>
    <row r="3" spans="2:4" ht="13.5" thickBot="1">
      <c r="B3" s="21" t="s">
        <v>11</v>
      </c>
      <c r="C3" s="21" t="s">
        <v>10</v>
      </c>
      <c r="D3" s="21" t="s">
        <v>9</v>
      </c>
    </row>
    <row r="4" spans="1:5" ht="14.25" thickBot="1" thickTop="1">
      <c r="A4" s="22" t="s">
        <v>8</v>
      </c>
      <c r="B4" s="20"/>
      <c r="C4" s="20"/>
      <c r="D4" s="20"/>
      <c r="E4" s="22" t="s">
        <v>12</v>
      </c>
    </row>
    <row r="5" ht="14.25" thickBot="1" thickTop="1"/>
    <row r="6" spans="1:4" ht="13.5" thickTop="1">
      <c r="A6" s="3" t="s">
        <v>6</v>
      </c>
      <c r="B6" s="4" t="e">
        <f>SUM(D10:D69)/COUNT(D10:D69)</f>
        <v>#DIV/0!</v>
      </c>
      <c r="D6" s="23" t="str">
        <f>IF(B4+C4+D4&lt;&gt;1,"ERROR","")</f>
        <v>ERROR</v>
      </c>
    </row>
    <row r="7" spans="1:4" ht="13.5" thickBot="1">
      <c r="A7" s="3" t="s">
        <v>7</v>
      </c>
      <c r="B7" s="5">
        <f>SUMSQ(D10:D69)/(COUNT(D10:D69)-1)</f>
        <v>0</v>
      </c>
      <c r="D7" s="23" t="str">
        <f>IF(B4+C4+D4&lt;&gt;1,"Weights must total 1","")</f>
        <v>Weights must total 1</v>
      </c>
    </row>
    <row r="8" ht="14.25" thickBot="1" thickTop="1"/>
    <row r="9" spans="1:4" ht="14.25" thickBot="1" thickTop="1">
      <c r="A9" s="6" t="s">
        <v>2</v>
      </c>
      <c r="B9" s="7" t="s">
        <v>3</v>
      </c>
      <c r="C9" s="7" t="s">
        <v>4</v>
      </c>
      <c r="D9" s="8" t="s">
        <v>5</v>
      </c>
    </row>
    <row r="10" spans="1:4" ht="13.5" thickTop="1">
      <c r="A10" s="9">
        <v>1</v>
      </c>
      <c r="B10" s="50"/>
      <c r="C10" s="12"/>
      <c r="D10" s="11"/>
    </row>
    <row r="11" spans="1:4" ht="12.75">
      <c r="A11" s="9">
        <v>2</v>
      </c>
      <c r="B11" s="50"/>
      <c r="C11" s="12"/>
      <c r="D11" s="13"/>
    </row>
    <row r="12" spans="1:4" ht="12.75">
      <c r="A12" s="9">
        <v>3</v>
      </c>
      <c r="B12" s="50"/>
      <c r="C12" s="12"/>
      <c r="D12" s="13"/>
    </row>
    <row r="13" spans="1:4" ht="12.75">
      <c r="A13" s="9">
        <v>4</v>
      </c>
      <c r="B13" s="50"/>
      <c r="C13" s="12">
        <f>IF(B12&lt;&gt;"",(B12*$D$4+B11*$C$4+B10*$B$4),C12)</f>
        <v>0</v>
      </c>
      <c r="D13" s="13">
        <f aca="true" t="shared" si="0" ref="D13:D44">IF((C13&lt;&gt;"")*AND(B13&lt;&gt;""),ABS(B13-C13),"")</f>
      </c>
    </row>
    <row r="14" spans="1:4" ht="12.75">
      <c r="A14" s="9">
        <v>5</v>
      </c>
      <c r="B14" s="50"/>
      <c r="C14" s="12">
        <f aca="true" t="shared" si="1" ref="C14:C69">IF(B13&lt;&gt;"",(B13*$D$4+B12*$C$4+B11*$B$4),C13)</f>
        <v>0</v>
      </c>
      <c r="D14" s="13">
        <f t="shared" si="0"/>
      </c>
    </row>
    <row r="15" spans="1:4" ht="12.75">
      <c r="A15" s="9">
        <v>6</v>
      </c>
      <c r="B15" s="50"/>
      <c r="C15" s="12">
        <f t="shared" si="1"/>
        <v>0</v>
      </c>
      <c r="D15" s="13">
        <f t="shared" si="0"/>
      </c>
    </row>
    <row r="16" spans="1:4" ht="12.75">
      <c r="A16" s="9">
        <v>7</v>
      </c>
      <c r="B16" s="50"/>
      <c r="C16" s="12">
        <f t="shared" si="1"/>
        <v>0</v>
      </c>
      <c r="D16" s="13">
        <f t="shared" si="0"/>
      </c>
    </row>
    <row r="17" spans="1:4" ht="12.75">
      <c r="A17" s="9">
        <v>8</v>
      </c>
      <c r="B17" s="50"/>
      <c r="C17" s="12">
        <f t="shared" si="1"/>
        <v>0</v>
      </c>
      <c r="D17" s="13">
        <f t="shared" si="0"/>
      </c>
    </row>
    <row r="18" spans="1:4" ht="12.75">
      <c r="A18" s="9">
        <v>9</v>
      </c>
      <c r="B18" s="50"/>
      <c r="C18" s="12">
        <f t="shared" si="1"/>
        <v>0</v>
      </c>
      <c r="D18" s="13">
        <f t="shared" si="0"/>
      </c>
    </row>
    <row r="19" spans="1:4" ht="12.75">
      <c r="A19" s="9">
        <v>10</v>
      </c>
      <c r="B19" s="50"/>
      <c r="C19" s="12">
        <f t="shared" si="1"/>
        <v>0</v>
      </c>
      <c r="D19" s="13">
        <f t="shared" si="0"/>
      </c>
    </row>
    <row r="20" spans="1:4" ht="12.75">
      <c r="A20" s="9">
        <v>11</v>
      </c>
      <c r="B20" s="50"/>
      <c r="C20" s="12">
        <f t="shared" si="1"/>
        <v>0</v>
      </c>
      <c r="D20" s="13">
        <f t="shared" si="0"/>
      </c>
    </row>
    <row r="21" spans="1:4" ht="12.75">
      <c r="A21" s="9">
        <v>12</v>
      </c>
      <c r="B21" s="50"/>
      <c r="C21" s="12">
        <f t="shared" si="1"/>
        <v>0</v>
      </c>
      <c r="D21" s="13">
        <f t="shared" si="0"/>
      </c>
    </row>
    <row r="22" spans="1:4" ht="12.75">
      <c r="A22" s="9">
        <v>13</v>
      </c>
      <c r="B22" s="50"/>
      <c r="C22" s="12">
        <f t="shared" si="1"/>
        <v>0</v>
      </c>
      <c r="D22" s="13">
        <f t="shared" si="0"/>
      </c>
    </row>
    <row r="23" spans="1:4" ht="12.75">
      <c r="A23" s="9">
        <v>14</v>
      </c>
      <c r="B23" s="50"/>
      <c r="C23" s="12">
        <f t="shared" si="1"/>
        <v>0</v>
      </c>
      <c r="D23" s="13">
        <f t="shared" si="0"/>
      </c>
    </row>
    <row r="24" spans="1:4" ht="12.75">
      <c r="A24" s="9">
        <v>15</v>
      </c>
      <c r="B24" s="50"/>
      <c r="C24" s="12">
        <f t="shared" si="1"/>
        <v>0</v>
      </c>
      <c r="D24" s="13">
        <f t="shared" si="0"/>
      </c>
    </row>
    <row r="25" spans="1:4" ht="12.75">
      <c r="A25" s="9">
        <v>16</v>
      </c>
      <c r="B25" s="50"/>
      <c r="C25" s="12">
        <f t="shared" si="1"/>
        <v>0</v>
      </c>
      <c r="D25" s="13">
        <f t="shared" si="0"/>
      </c>
    </row>
    <row r="26" spans="1:4" ht="12.75">
      <c r="A26" s="9">
        <v>17</v>
      </c>
      <c r="B26" s="50"/>
      <c r="C26" s="12">
        <f t="shared" si="1"/>
        <v>0</v>
      </c>
      <c r="D26" s="13">
        <f t="shared" si="0"/>
      </c>
    </row>
    <row r="27" spans="1:14" ht="12.75">
      <c r="A27" s="9">
        <v>18</v>
      </c>
      <c r="B27" s="50"/>
      <c r="C27" s="12">
        <f t="shared" si="1"/>
        <v>0</v>
      </c>
      <c r="D27" s="13">
        <f t="shared" si="0"/>
      </c>
      <c r="F27" s="14"/>
      <c r="G27" s="15"/>
      <c r="H27" s="15"/>
      <c r="I27" s="15"/>
      <c r="J27" s="15"/>
      <c r="K27" s="15"/>
      <c r="L27" s="15"/>
      <c r="M27" s="15"/>
      <c r="N27" s="15"/>
    </row>
    <row r="28" spans="1:14" ht="12.75">
      <c r="A28" s="9">
        <v>19</v>
      </c>
      <c r="B28" s="50"/>
      <c r="C28" s="12">
        <f t="shared" si="1"/>
        <v>0</v>
      </c>
      <c r="D28" s="13">
        <f t="shared" si="0"/>
      </c>
      <c r="F28" s="14"/>
      <c r="G28" s="15"/>
      <c r="H28" s="15"/>
      <c r="I28" s="15"/>
      <c r="J28" s="15"/>
      <c r="K28" s="15"/>
      <c r="L28" s="15"/>
      <c r="M28" s="15"/>
      <c r="N28" s="15"/>
    </row>
    <row r="29" spans="1:14" ht="12.75">
      <c r="A29" s="9">
        <v>20</v>
      </c>
      <c r="B29" s="50"/>
      <c r="C29" s="12">
        <f t="shared" si="1"/>
        <v>0</v>
      </c>
      <c r="D29" s="13">
        <f t="shared" si="0"/>
      </c>
      <c r="F29" s="14"/>
      <c r="G29" s="15"/>
      <c r="H29" s="15"/>
      <c r="I29" s="15"/>
      <c r="J29" s="15"/>
      <c r="K29" s="15"/>
      <c r="L29" s="15"/>
      <c r="M29" s="15"/>
      <c r="N29" s="15"/>
    </row>
    <row r="30" spans="1:14" ht="12.75">
      <c r="A30" s="9">
        <v>21</v>
      </c>
      <c r="B30" s="50"/>
      <c r="C30" s="12">
        <f t="shared" si="1"/>
        <v>0</v>
      </c>
      <c r="D30" s="13">
        <f t="shared" si="0"/>
      </c>
      <c r="F30" s="14"/>
      <c r="G30" s="15"/>
      <c r="H30" s="15"/>
      <c r="I30" s="15"/>
      <c r="J30" s="15"/>
      <c r="K30" s="15"/>
      <c r="L30" s="15"/>
      <c r="M30" s="15"/>
      <c r="N30" s="15"/>
    </row>
    <row r="31" spans="1:14" ht="12.75">
      <c r="A31" s="9">
        <v>22</v>
      </c>
      <c r="B31" s="50"/>
      <c r="C31" s="12">
        <f t="shared" si="1"/>
        <v>0</v>
      </c>
      <c r="D31" s="13">
        <f t="shared" si="0"/>
      </c>
      <c r="F31" s="14"/>
      <c r="G31" s="15"/>
      <c r="H31" s="15"/>
      <c r="I31" s="15"/>
      <c r="J31" s="15"/>
      <c r="K31" s="15"/>
      <c r="L31" s="15"/>
      <c r="M31" s="15"/>
      <c r="N31" s="15"/>
    </row>
    <row r="32" spans="1:15" ht="12.75">
      <c r="A32" s="9">
        <v>23</v>
      </c>
      <c r="B32" s="50"/>
      <c r="C32" s="12">
        <f t="shared" si="1"/>
        <v>0</v>
      </c>
      <c r="D32" s="13">
        <f t="shared" si="0"/>
      </c>
      <c r="F32" s="14"/>
      <c r="G32" s="15"/>
      <c r="H32" s="15"/>
      <c r="I32" s="15"/>
      <c r="J32" s="15"/>
      <c r="K32" s="15"/>
      <c r="L32" s="15"/>
      <c r="M32" s="15"/>
      <c r="N32" s="15"/>
      <c r="O32"/>
    </row>
    <row r="33" spans="1:14" ht="12.75">
      <c r="A33" s="9">
        <v>24</v>
      </c>
      <c r="B33" s="50"/>
      <c r="C33" s="12">
        <f t="shared" si="1"/>
        <v>0</v>
      </c>
      <c r="D33" s="13">
        <f t="shared" si="0"/>
      </c>
      <c r="F33" s="14"/>
      <c r="G33" s="15"/>
      <c r="H33" s="16"/>
      <c r="I33" s="15"/>
      <c r="J33" s="15"/>
      <c r="K33" s="15"/>
      <c r="L33" s="15"/>
      <c r="M33" s="15"/>
      <c r="N33" s="15"/>
    </row>
    <row r="34" spans="1:14" ht="12.75">
      <c r="A34" s="9">
        <v>25</v>
      </c>
      <c r="B34" s="50"/>
      <c r="C34" s="12">
        <f t="shared" si="1"/>
        <v>0</v>
      </c>
      <c r="D34" s="13">
        <f t="shared" si="0"/>
      </c>
      <c r="F34" s="14"/>
      <c r="G34" s="15"/>
      <c r="H34" s="15"/>
      <c r="I34" s="15"/>
      <c r="J34" s="15"/>
      <c r="K34" s="15"/>
      <c r="L34" s="15"/>
      <c r="M34" s="15"/>
      <c r="N34" s="15"/>
    </row>
    <row r="35" spans="1:14" ht="12.75">
      <c r="A35" s="9">
        <v>26</v>
      </c>
      <c r="B35" s="50"/>
      <c r="C35" s="12">
        <f t="shared" si="1"/>
        <v>0</v>
      </c>
      <c r="D35" s="13">
        <f t="shared" si="0"/>
      </c>
      <c r="F35" s="14"/>
      <c r="G35" s="15"/>
      <c r="H35" s="15"/>
      <c r="I35" s="15"/>
      <c r="J35" s="15"/>
      <c r="K35" s="15"/>
      <c r="L35" s="15"/>
      <c r="M35" s="15"/>
      <c r="N35" s="15"/>
    </row>
    <row r="36" spans="1:14" ht="12.75">
      <c r="A36" s="9">
        <v>27</v>
      </c>
      <c r="B36" s="50"/>
      <c r="C36" s="12">
        <f t="shared" si="1"/>
        <v>0</v>
      </c>
      <c r="D36" s="13">
        <f t="shared" si="0"/>
      </c>
      <c r="F36" s="14"/>
      <c r="G36" s="15"/>
      <c r="H36" s="15"/>
      <c r="I36" s="15"/>
      <c r="J36" s="15"/>
      <c r="K36" s="15"/>
      <c r="L36" s="15"/>
      <c r="M36" s="15"/>
      <c r="N36" s="15"/>
    </row>
    <row r="37" spans="1:14" ht="12.75">
      <c r="A37" s="9">
        <v>28</v>
      </c>
      <c r="B37" s="50"/>
      <c r="C37" s="12">
        <f t="shared" si="1"/>
        <v>0</v>
      </c>
      <c r="D37" s="13">
        <f t="shared" si="0"/>
      </c>
      <c r="F37" s="14"/>
      <c r="G37" s="15"/>
      <c r="H37" s="15"/>
      <c r="I37" s="15"/>
      <c r="J37" s="15"/>
      <c r="K37" s="15"/>
      <c r="L37" s="15"/>
      <c r="M37" s="15"/>
      <c r="N37" s="15"/>
    </row>
    <row r="38" spans="1:14" ht="12.75">
      <c r="A38" s="9">
        <v>29</v>
      </c>
      <c r="B38" s="50"/>
      <c r="C38" s="12">
        <f t="shared" si="1"/>
        <v>0</v>
      </c>
      <c r="D38" s="13">
        <f t="shared" si="0"/>
      </c>
      <c r="F38" s="14"/>
      <c r="G38" s="15"/>
      <c r="H38" s="15"/>
      <c r="I38" s="15"/>
      <c r="J38" s="15"/>
      <c r="K38" s="15"/>
      <c r="L38" s="15"/>
      <c r="M38" s="15"/>
      <c r="N38" s="15"/>
    </row>
    <row r="39" spans="1:14" ht="12.75">
      <c r="A39" s="9">
        <v>30</v>
      </c>
      <c r="B39" s="50"/>
      <c r="C39" s="12">
        <f t="shared" si="1"/>
        <v>0</v>
      </c>
      <c r="D39" s="13">
        <f t="shared" si="0"/>
      </c>
      <c r="F39" s="15"/>
      <c r="G39" s="15"/>
      <c r="H39" s="15"/>
      <c r="I39" s="15"/>
      <c r="J39" s="15"/>
      <c r="K39" s="15"/>
      <c r="L39" s="15"/>
      <c r="M39" s="15"/>
      <c r="N39" s="15"/>
    </row>
    <row r="40" spans="1:14" ht="12.75">
      <c r="A40" s="9">
        <v>31</v>
      </c>
      <c r="B40" s="50"/>
      <c r="C40" s="12">
        <f t="shared" si="1"/>
        <v>0</v>
      </c>
      <c r="D40" s="13">
        <f t="shared" si="0"/>
      </c>
      <c r="F40" s="15"/>
      <c r="G40" s="15"/>
      <c r="H40" s="15"/>
      <c r="I40" s="15"/>
      <c r="J40" s="15"/>
      <c r="K40" s="15"/>
      <c r="L40" s="15"/>
      <c r="M40" s="15"/>
      <c r="N40" s="15"/>
    </row>
    <row r="41" spans="1:14" ht="12.75">
      <c r="A41" s="9">
        <v>32</v>
      </c>
      <c r="B41" s="50"/>
      <c r="C41" s="12">
        <f t="shared" si="1"/>
        <v>0</v>
      </c>
      <c r="D41" s="13">
        <f t="shared" si="0"/>
      </c>
      <c r="F41" s="15"/>
      <c r="G41" s="15"/>
      <c r="H41" s="15"/>
      <c r="I41" s="15"/>
      <c r="J41" s="15"/>
      <c r="K41" s="15"/>
      <c r="L41" s="15"/>
      <c r="M41" s="15"/>
      <c r="N41" s="15"/>
    </row>
    <row r="42" spans="1:14" ht="12.75">
      <c r="A42" s="9">
        <v>33</v>
      </c>
      <c r="B42" s="50"/>
      <c r="C42" s="12">
        <f t="shared" si="1"/>
        <v>0</v>
      </c>
      <c r="D42" s="13">
        <f t="shared" si="0"/>
      </c>
      <c r="F42" s="15"/>
      <c r="G42" s="15"/>
      <c r="H42" s="15"/>
      <c r="I42" s="15"/>
      <c r="J42" s="15"/>
      <c r="K42" s="15"/>
      <c r="L42" s="15"/>
      <c r="M42" s="15"/>
      <c r="N42" s="15"/>
    </row>
    <row r="43" spans="1:14" ht="12.75">
      <c r="A43" s="9">
        <v>34</v>
      </c>
      <c r="B43" s="50"/>
      <c r="C43" s="12">
        <f t="shared" si="1"/>
        <v>0</v>
      </c>
      <c r="D43" s="13">
        <f t="shared" si="0"/>
      </c>
      <c r="F43" s="15"/>
      <c r="G43" s="15"/>
      <c r="H43" s="15"/>
      <c r="I43" s="15"/>
      <c r="J43" s="15"/>
      <c r="K43" s="15"/>
      <c r="L43" s="15"/>
      <c r="M43" s="15"/>
      <c r="N43" s="15"/>
    </row>
    <row r="44" spans="1:14" ht="12.75">
      <c r="A44" s="9">
        <v>35</v>
      </c>
      <c r="B44" s="50"/>
      <c r="C44" s="12">
        <f t="shared" si="1"/>
        <v>0</v>
      </c>
      <c r="D44" s="13">
        <f t="shared" si="0"/>
      </c>
      <c r="F44" s="15"/>
      <c r="G44" s="15"/>
      <c r="H44" s="15"/>
      <c r="I44" s="15"/>
      <c r="J44" s="15"/>
      <c r="K44" s="15"/>
      <c r="L44" s="15"/>
      <c r="M44" s="15"/>
      <c r="N44" s="15"/>
    </row>
    <row r="45" spans="1:14" ht="12.75">
      <c r="A45" s="9">
        <v>36</v>
      </c>
      <c r="B45" s="50"/>
      <c r="C45" s="12">
        <f t="shared" si="1"/>
        <v>0</v>
      </c>
      <c r="D45" s="13">
        <f aca="true" t="shared" si="2" ref="D45:D69">IF((C45&lt;&gt;"")*AND(B45&lt;&gt;""),ABS(B45-C45),"")</f>
      </c>
      <c r="F45" s="15"/>
      <c r="G45" s="15"/>
      <c r="H45" s="15"/>
      <c r="I45" s="15"/>
      <c r="J45" s="15"/>
      <c r="K45" s="15"/>
      <c r="L45" s="15"/>
      <c r="M45" s="15"/>
      <c r="N45" s="15"/>
    </row>
    <row r="46" spans="1:14" ht="12.75">
      <c r="A46" s="9">
        <v>37</v>
      </c>
      <c r="B46" s="50"/>
      <c r="C46" s="12">
        <f t="shared" si="1"/>
        <v>0</v>
      </c>
      <c r="D46" s="13">
        <f t="shared" si="2"/>
      </c>
      <c r="F46" s="15"/>
      <c r="G46" s="15"/>
      <c r="H46" s="15"/>
      <c r="I46" s="15"/>
      <c r="J46" s="15"/>
      <c r="K46" s="15"/>
      <c r="L46" s="15"/>
      <c r="M46" s="15"/>
      <c r="N46" s="15"/>
    </row>
    <row r="47" spans="1:14" ht="12.75">
      <c r="A47" s="9">
        <v>38</v>
      </c>
      <c r="B47" s="50"/>
      <c r="C47" s="12">
        <f t="shared" si="1"/>
        <v>0</v>
      </c>
      <c r="D47" s="13">
        <f t="shared" si="2"/>
      </c>
      <c r="F47" s="15"/>
      <c r="G47" s="15"/>
      <c r="H47" s="15"/>
      <c r="I47" s="15"/>
      <c r="J47" s="15"/>
      <c r="K47" s="15"/>
      <c r="L47" s="15"/>
      <c r="M47" s="15"/>
      <c r="N47" s="15"/>
    </row>
    <row r="48" spans="1:14" ht="12.75">
      <c r="A48" s="9">
        <v>39</v>
      </c>
      <c r="B48" s="50"/>
      <c r="C48" s="12">
        <f t="shared" si="1"/>
        <v>0</v>
      </c>
      <c r="D48" s="13">
        <f t="shared" si="2"/>
      </c>
      <c r="F48" s="15"/>
      <c r="G48" s="15"/>
      <c r="H48" s="15"/>
      <c r="I48" s="15"/>
      <c r="J48" s="15"/>
      <c r="K48" s="15"/>
      <c r="L48" s="15"/>
      <c r="M48" s="15"/>
      <c r="N48" s="15"/>
    </row>
    <row r="49" spans="1:14" ht="12.75">
      <c r="A49" s="9">
        <v>40</v>
      </c>
      <c r="B49" s="50"/>
      <c r="C49" s="12">
        <f t="shared" si="1"/>
        <v>0</v>
      </c>
      <c r="D49" s="13">
        <f t="shared" si="2"/>
      </c>
      <c r="F49" s="15"/>
      <c r="G49" s="15"/>
      <c r="H49" s="15"/>
      <c r="I49" s="15"/>
      <c r="J49" s="15"/>
      <c r="K49" s="15"/>
      <c r="L49" s="15"/>
      <c r="M49" s="15"/>
      <c r="N49" s="15"/>
    </row>
    <row r="50" spans="1:14" ht="12.75">
      <c r="A50" s="9">
        <v>41</v>
      </c>
      <c r="B50" s="50"/>
      <c r="C50" s="12">
        <f t="shared" si="1"/>
        <v>0</v>
      </c>
      <c r="D50" s="13">
        <f t="shared" si="2"/>
      </c>
      <c r="F50" s="15"/>
      <c r="G50" s="15"/>
      <c r="H50" s="15"/>
      <c r="I50" s="15"/>
      <c r="J50" s="15"/>
      <c r="K50" s="15"/>
      <c r="L50" s="15"/>
      <c r="M50" s="15"/>
      <c r="N50" s="15"/>
    </row>
    <row r="51" spans="1:4" ht="12.75">
      <c r="A51" s="9">
        <v>42</v>
      </c>
      <c r="B51" s="50"/>
      <c r="C51" s="12">
        <f t="shared" si="1"/>
        <v>0</v>
      </c>
      <c r="D51" s="13">
        <f t="shared" si="2"/>
      </c>
    </row>
    <row r="52" spans="1:4" ht="12.75">
      <c r="A52" s="9">
        <v>43</v>
      </c>
      <c r="B52" s="50"/>
      <c r="C52" s="12">
        <f t="shared" si="1"/>
        <v>0</v>
      </c>
      <c r="D52" s="13">
        <f t="shared" si="2"/>
      </c>
    </row>
    <row r="53" spans="1:4" ht="12.75">
      <c r="A53" s="9">
        <v>44</v>
      </c>
      <c r="B53" s="50"/>
      <c r="C53" s="12">
        <f t="shared" si="1"/>
        <v>0</v>
      </c>
      <c r="D53" s="13">
        <f t="shared" si="2"/>
      </c>
    </row>
    <row r="54" spans="1:4" ht="12.75">
      <c r="A54" s="9">
        <v>45</v>
      </c>
      <c r="B54" s="50"/>
      <c r="C54" s="12">
        <f t="shared" si="1"/>
        <v>0</v>
      </c>
      <c r="D54" s="13">
        <f t="shared" si="2"/>
      </c>
    </row>
    <row r="55" spans="1:4" ht="12.75">
      <c r="A55" s="9">
        <v>46</v>
      </c>
      <c r="B55" s="50"/>
      <c r="C55" s="12">
        <f t="shared" si="1"/>
        <v>0</v>
      </c>
      <c r="D55" s="13">
        <f t="shared" si="2"/>
      </c>
    </row>
    <row r="56" spans="1:4" ht="12.75">
      <c r="A56" s="9">
        <v>47</v>
      </c>
      <c r="B56" s="50"/>
      <c r="C56" s="12">
        <f t="shared" si="1"/>
        <v>0</v>
      </c>
      <c r="D56" s="13">
        <f t="shared" si="2"/>
      </c>
    </row>
    <row r="57" spans="1:4" ht="12.75">
      <c r="A57" s="9">
        <v>48</v>
      </c>
      <c r="B57" s="50"/>
      <c r="C57" s="12">
        <f t="shared" si="1"/>
        <v>0</v>
      </c>
      <c r="D57" s="13">
        <f t="shared" si="2"/>
      </c>
    </row>
    <row r="58" spans="1:4" ht="12.75">
      <c r="A58" s="9">
        <v>49</v>
      </c>
      <c r="B58" s="50"/>
      <c r="C58" s="12">
        <f t="shared" si="1"/>
        <v>0</v>
      </c>
      <c r="D58" s="13">
        <f t="shared" si="2"/>
      </c>
    </row>
    <row r="59" spans="1:4" ht="12.75">
      <c r="A59" s="9">
        <v>50</v>
      </c>
      <c r="B59" s="50"/>
      <c r="C59" s="12">
        <f t="shared" si="1"/>
        <v>0</v>
      </c>
      <c r="D59" s="13">
        <f t="shared" si="2"/>
      </c>
    </row>
    <row r="60" spans="1:4" ht="12.75">
      <c r="A60" s="9">
        <v>51</v>
      </c>
      <c r="B60" s="50"/>
      <c r="C60" s="12">
        <f t="shared" si="1"/>
        <v>0</v>
      </c>
      <c r="D60" s="13">
        <f t="shared" si="2"/>
      </c>
    </row>
    <row r="61" spans="1:4" ht="12.75">
      <c r="A61" s="9">
        <v>52</v>
      </c>
      <c r="B61" s="50"/>
      <c r="C61" s="12">
        <f t="shared" si="1"/>
        <v>0</v>
      </c>
      <c r="D61" s="13">
        <f t="shared" si="2"/>
      </c>
    </row>
    <row r="62" spans="1:4" ht="12.75">
      <c r="A62" s="9">
        <v>53</v>
      </c>
      <c r="B62" s="50"/>
      <c r="C62" s="12">
        <f t="shared" si="1"/>
        <v>0</v>
      </c>
      <c r="D62" s="13">
        <f t="shared" si="2"/>
      </c>
    </row>
    <row r="63" spans="1:4" ht="12.75">
      <c r="A63" s="9">
        <v>54</v>
      </c>
      <c r="B63" s="50"/>
      <c r="C63" s="12">
        <f t="shared" si="1"/>
        <v>0</v>
      </c>
      <c r="D63" s="13">
        <f t="shared" si="2"/>
      </c>
    </row>
    <row r="64" spans="1:4" ht="12.75">
      <c r="A64" s="9">
        <v>55</v>
      </c>
      <c r="B64" s="50"/>
      <c r="C64" s="12">
        <f t="shared" si="1"/>
        <v>0</v>
      </c>
      <c r="D64" s="13">
        <f t="shared" si="2"/>
      </c>
    </row>
    <row r="65" spans="1:4" ht="12.75">
      <c r="A65" s="9">
        <v>56</v>
      </c>
      <c r="B65" s="50"/>
      <c r="C65" s="12">
        <f t="shared" si="1"/>
        <v>0</v>
      </c>
      <c r="D65" s="13">
        <f t="shared" si="2"/>
      </c>
    </row>
    <row r="66" spans="1:4" ht="12.75">
      <c r="A66" s="9">
        <v>57</v>
      </c>
      <c r="B66" s="50"/>
      <c r="C66" s="12">
        <f t="shared" si="1"/>
        <v>0</v>
      </c>
      <c r="D66" s="13">
        <f t="shared" si="2"/>
      </c>
    </row>
    <row r="67" spans="1:4" ht="12.75">
      <c r="A67" s="9">
        <v>58</v>
      </c>
      <c r="B67" s="50"/>
      <c r="C67" s="12">
        <f t="shared" si="1"/>
        <v>0</v>
      </c>
      <c r="D67" s="13">
        <f t="shared" si="2"/>
      </c>
    </row>
    <row r="68" spans="1:4" ht="12.75">
      <c r="A68" s="9">
        <v>59</v>
      </c>
      <c r="B68" s="50"/>
      <c r="C68" s="12">
        <f t="shared" si="1"/>
        <v>0</v>
      </c>
      <c r="D68" s="13">
        <f t="shared" si="2"/>
      </c>
    </row>
    <row r="69" spans="1:4" ht="13.5" thickBot="1">
      <c r="A69" s="17">
        <v>60</v>
      </c>
      <c r="B69" s="50"/>
      <c r="C69" s="12">
        <f t="shared" si="1"/>
        <v>0</v>
      </c>
      <c r="D69" s="19">
        <f t="shared" si="2"/>
      </c>
    </row>
    <row r="70" ht="13.5" thickTop="1"/>
  </sheetData>
  <sheetProtection sheet="1" objects="1" scenarios="1"/>
  <printOptions/>
  <pageMargins left="0.75" right="0.75" top="1" bottom="1" header="0.5" footer="0.5"/>
  <pageSetup horizontalDpi="600" verticalDpi="600" orientation="portrait" r:id="rId5"/>
  <drawing r:id="rId4"/>
  <legacyDrawing r:id="rId3"/>
  <oleObjects>
    <oleObject progId="Equation.3" shapeId="1805585" r:id="rId2"/>
  </oleObjects>
</worksheet>
</file>

<file path=xl/worksheets/sheet4.xml><?xml version="1.0" encoding="utf-8"?>
<worksheet xmlns="http://schemas.openxmlformats.org/spreadsheetml/2006/main" xmlns:r="http://schemas.openxmlformats.org/officeDocument/2006/relationships">
  <sheetPr codeName="Sheet3"/>
  <dimension ref="A1:N69"/>
  <sheetViews>
    <sheetView workbookViewId="0" topLeftCell="A1">
      <selection activeCell="D6" sqref="D6"/>
    </sheetView>
  </sheetViews>
  <sheetFormatPr defaultColWidth="9.140625" defaultRowHeight="12.75"/>
  <cols>
    <col min="1" max="1" width="10.28125" style="2" customWidth="1"/>
    <col min="2" max="2" width="11.00390625" style="2" bestFit="1" customWidth="1"/>
    <col min="3" max="4" width="9.140625" style="2" customWidth="1"/>
    <col min="5" max="5" width="10.421875" style="2" customWidth="1"/>
    <col min="6" max="6" width="10.140625" style="2" bestFit="1" customWidth="1"/>
    <col min="7" max="16384" width="9.140625" style="2" customWidth="1"/>
  </cols>
  <sheetData>
    <row r="1" ht="12.75">
      <c r="A1" s="1" t="s">
        <v>16</v>
      </c>
    </row>
    <row r="2" ht="12.75">
      <c r="D2" s="24"/>
    </row>
    <row r="3" spans="2:4" ht="13.5" thickBot="1">
      <c r="B3" s="21"/>
      <c r="C3" s="24"/>
      <c r="D3" s="24">
        <f>IF($B$4&gt;1,"ERROR","")</f>
      </c>
    </row>
    <row r="4" spans="1:5" ht="15" customHeight="1" thickBot="1" thickTop="1">
      <c r="A4" s="25" t="s">
        <v>14</v>
      </c>
      <c r="B4" s="20">
        <v>0.5</v>
      </c>
      <c r="C4" s="24"/>
      <c r="D4" s="24">
        <f>IF($B$4&gt;1,"Alpha must be &lt; 1","")</f>
      </c>
      <c r="E4" s="22"/>
    </row>
    <row r="5" spans="3:4" ht="14.25" thickBot="1" thickTop="1">
      <c r="C5" s="24"/>
      <c r="D5" s="24"/>
    </row>
    <row r="6" spans="1:2" ht="13.5" thickTop="1">
      <c r="A6" s="3" t="s">
        <v>6</v>
      </c>
      <c r="B6" s="4" t="e">
        <f>SUM(D10:D69)/COUNT(D10:D69)</f>
        <v>#DIV/0!</v>
      </c>
    </row>
    <row r="7" spans="1:2" ht="13.5" thickBot="1">
      <c r="A7" s="3" t="s">
        <v>7</v>
      </c>
      <c r="B7" s="5">
        <f>SUMSQ(D10:D69)/(COUNT(D10:D69)-1)</f>
        <v>0</v>
      </c>
    </row>
    <row r="8" ht="14.25" thickBot="1" thickTop="1"/>
    <row r="9" spans="1:4" ht="14.25" thickBot="1" thickTop="1">
      <c r="A9" s="6" t="s">
        <v>2</v>
      </c>
      <c r="B9" s="7" t="s">
        <v>3</v>
      </c>
      <c r="C9" s="7" t="s">
        <v>4</v>
      </c>
      <c r="D9" s="8" t="s">
        <v>5</v>
      </c>
    </row>
    <row r="10" spans="1:4" ht="13.5" thickTop="1">
      <c r="A10" s="9">
        <v>1</v>
      </c>
      <c r="B10" s="50"/>
      <c r="C10" s="10"/>
      <c r="D10" s="11"/>
    </row>
    <row r="11" spans="1:4" ht="12.75">
      <c r="A11" s="9">
        <v>2</v>
      </c>
      <c r="B11" s="50"/>
      <c r="C11" s="12">
        <f>IF(B10&lt;&gt;"",B10,"")</f>
      </c>
      <c r="D11" s="13">
        <f aca="true" t="shared" si="0" ref="D11:D21">IF((C11&lt;&gt;"")*AND(B11&lt;&gt;""),ABS(B11-C11),"")</f>
      </c>
    </row>
    <row r="12" spans="1:4" ht="12.75">
      <c r="A12" s="9">
        <v>3</v>
      </c>
      <c r="B12" s="50"/>
      <c r="C12" s="12">
        <f>IF(B11&lt;&gt;"",(C11+$B$4*(B11-C11)),C11)</f>
      </c>
      <c r="D12" s="13">
        <f t="shared" si="0"/>
      </c>
    </row>
    <row r="13" spans="1:4" ht="12.75">
      <c r="A13" s="9">
        <v>4</v>
      </c>
      <c r="B13" s="50"/>
      <c r="C13" s="12">
        <f aca="true" t="shared" si="1" ref="C13:C69">IF(B12&lt;&gt;"",(C12+$B$4*(B12-C12)),C12)</f>
      </c>
      <c r="D13" s="13">
        <f t="shared" si="0"/>
      </c>
    </row>
    <row r="14" spans="1:4" ht="12.75">
      <c r="A14" s="9">
        <v>5</v>
      </c>
      <c r="B14" s="50"/>
      <c r="C14" s="12">
        <f t="shared" si="1"/>
      </c>
      <c r="D14" s="13">
        <f t="shared" si="0"/>
      </c>
    </row>
    <row r="15" spans="1:4" ht="12.75">
      <c r="A15" s="9">
        <v>6</v>
      </c>
      <c r="B15" s="50"/>
      <c r="C15" s="12">
        <f t="shared" si="1"/>
      </c>
      <c r="D15" s="13">
        <f t="shared" si="0"/>
      </c>
    </row>
    <row r="16" spans="1:4" ht="12.75">
      <c r="A16" s="9">
        <v>7</v>
      </c>
      <c r="B16" s="50"/>
      <c r="C16" s="12">
        <f t="shared" si="1"/>
      </c>
      <c r="D16" s="13">
        <f t="shared" si="0"/>
      </c>
    </row>
    <row r="17" spans="1:4" ht="12.75">
      <c r="A17" s="9">
        <v>8</v>
      </c>
      <c r="B17" s="50"/>
      <c r="C17" s="12">
        <f t="shared" si="1"/>
      </c>
      <c r="D17" s="13">
        <f t="shared" si="0"/>
      </c>
    </row>
    <row r="18" spans="1:4" ht="12.75">
      <c r="A18" s="9">
        <v>9</v>
      </c>
      <c r="B18" s="50"/>
      <c r="C18" s="12">
        <f t="shared" si="1"/>
      </c>
      <c r="D18" s="13">
        <f t="shared" si="0"/>
      </c>
    </row>
    <row r="19" spans="1:4" ht="12.75">
      <c r="A19" s="9">
        <v>10</v>
      </c>
      <c r="B19" s="50"/>
      <c r="C19" s="12">
        <f t="shared" si="1"/>
      </c>
      <c r="D19" s="13">
        <f t="shared" si="0"/>
      </c>
    </row>
    <row r="20" spans="1:4" ht="12.75">
      <c r="A20" s="9">
        <v>11</v>
      </c>
      <c r="B20" s="50"/>
      <c r="C20" s="12">
        <f t="shared" si="1"/>
      </c>
      <c r="D20" s="13">
        <f t="shared" si="0"/>
      </c>
    </row>
    <row r="21" spans="1:4" ht="12.75">
      <c r="A21" s="9">
        <v>12</v>
      </c>
      <c r="B21" s="50"/>
      <c r="C21" s="12">
        <f t="shared" si="1"/>
      </c>
      <c r="D21" s="13">
        <f t="shared" si="0"/>
      </c>
    </row>
    <row r="22" spans="1:4" ht="12.75">
      <c r="A22" s="9">
        <v>13</v>
      </c>
      <c r="B22" s="50"/>
      <c r="C22" s="12">
        <f t="shared" si="1"/>
      </c>
      <c r="D22" s="13">
        <f aca="true" t="shared" si="2" ref="D22:D69">IF((C22&lt;&gt;"")*AND(B22&lt;&gt;""),ABS(B22-C22),"")</f>
      </c>
    </row>
    <row r="23" spans="1:4" ht="12.75">
      <c r="A23" s="9">
        <v>14</v>
      </c>
      <c r="B23" s="50"/>
      <c r="C23" s="12">
        <f t="shared" si="1"/>
      </c>
      <c r="D23" s="13">
        <f t="shared" si="2"/>
      </c>
    </row>
    <row r="24" spans="1:4" ht="12.75">
      <c r="A24" s="9">
        <v>15</v>
      </c>
      <c r="B24" s="50"/>
      <c r="C24" s="12">
        <f t="shared" si="1"/>
      </c>
      <c r="D24" s="13">
        <f t="shared" si="2"/>
      </c>
    </row>
    <row r="25" spans="1:4" ht="12.75">
      <c r="A25" s="9">
        <v>16</v>
      </c>
      <c r="B25" s="50"/>
      <c r="C25" s="12">
        <f t="shared" si="1"/>
      </c>
      <c r="D25" s="13">
        <f t="shared" si="2"/>
      </c>
    </row>
    <row r="26" spans="1:4" ht="12.75">
      <c r="A26" s="9">
        <v>17</v>
      </c>
      <c r="B26" s="50"/>
      <c r="C26" s="12">
        <f t="shared" si="1"/>
      </c>
      <c r="D26" s="13">
        <f t="shared" si="2"/>
      </c>
    </row>
    <row r="27" spans="1:14" ht="12.75">
      <c r="A27" s="9">
        <v>18</v>
      </c>
      <c r="B27" s="50"/>
      <c r="C27" s="12">
        <f t="shared" si="1"/>
      </c>
      <c r="D27" s="13">
        <f t="shared" si="2"/>
      </c>
      <c r="F27" s="14"/>
      <c r="H27" s="15"/>
      <c r="I27" s="15"/>
      <c r="J27" s="15"/>
      <c r="K27" s="15"/>
      <c r="L27" s="15"/>
      <c r="M27" s="15"/>
      <c r="N27" s="15"/>
    </row>
    <row r="28" spans="1:14" ht="12.75">
      <c r="A28" s="9">
        <v>19</v>
      </c>
      <c r="B28" s="50"/>
      <c r="C28" s="12">
        <f t="shared" si="1"/>
      </c>
      <c r="D28" s="13">
        <f t="shared" si="2"/>
      </c>
      <c r="F28" s="14"/>
      <c r="H28" s="15"/>
      <c r="I28" s="15"/>
      <c r="J28" s="15"/>
      <c r="K28" s="15"/>
      <c r="L28" s="15"/>
      <c r="M28" s="15"/>
      <c r="N28" s="15"/>
    </row>
    <row r="29" spans="1:14" ht="12.75">
      <c r="A29" s="9">
        <v>20</v>
      </c>
      <c r="B29" s="50"/>
      <c r="C29" s="12">
        <f t="shared" si="1"/>
      </c>
      <c r="D29" s="13">
        <f t="shared" si="2"/>
      </c>
      <c r="F29" s="14"/>
      <c r="H29" s="15"/>
      <c r="I29" s="15"/>
      <c r="J29" s="15"/>
      <c r="K29" s="15"/>
      <c r="L29" s="15"/>
      <c r="M29" s="15"/>
      <c r="N29" s="15"/>
    </row>
    <row r="30" spans="1:14" ht="12.75">
      <c r="A30" s="9">
        <v>21</v>
      </c>
      <c r="B30" s="50"/>
      <c r="C30" s="12">
        <f t="shared" si="1"/>
      </c>
      <c r="D30" s="13">
        <f t="shared" si="2"/>
      </c>
      <c r="F30" s="14"/>
      <c r="H30" s="15"/>
      <c r="I30" s="15"/>
      <c r="J30" s="15"/>
      <c r="K30" s="15"/>
      <c r="L30" s="15"/>
      <c r="M30" s="15"/>
      <c r="N30" s="15"/>
    </row>
    <row r="31" spans="1:14" ht="12.75">
      <c r="A31" s="9">
        <v>22</v>
      </c>
      <c r="B31" s="50"/>
      <c r="C31" s="12">
        <f t="shared" si="1"/>
      </c>
      <c r="D31" s="13">
        <f t="shared" si="2"/>
      </c>
      <c r="F31" s="14"/>
      <c r="H31" s="15"/>
      <c r="I31" s="15"/>
      <c r="J31" s="15"/>
      <c r="K31" s="15"/>
      <c r="L31" s="15"/>
      <c r="M31" s="15"/>
      <c r="N31" s="15"/>
    </row>
    <row r="32" spans="1:14" ht="12.75">
      <c r="A32" s="9">
        <v>23</v>
      </c>
      <c r="B32" s="50"/>
      <c r="C32" s="12">
        <f t="shared" si="1"/>
      </c>
      <c r="D32" s="13">
        <f t="shared" si="2"/>
      </c>
      <c r="F32" s="14"/>
      <c r="H32" s="15"/>
      <c r="I32" s="15"/>
      <c r="J32" s="15"/>
      <c r="K32" s="15"/>
      <c r="L32" s="15"/>
      <c r="M32" s="15"/>
      <c r="N32" s="15"/>
    </row>
    <row r="33" spans="1:14" ht="12.75">
      <c r="A33" s="9">
        <v>24</v>
      </c>
      <c r="B33" s="50"/>
      <c r="C33" s="12">
        <f t="shared" si="1"/>
      </c>
      <c r="D33" s="13">
        <f t="shared" si="2"/>
      </c>
      <c r="F33" s="14"/>
      <c r="H33" s="16"/>
      <c r="I33" s="15"/>
      <c r="J33" s="15"/>
      <c r="K33" s="15"/>
      <c r="L33" s="15"/>
      <c r="M33" s="15"/>
      <c r="N33"/>
    </row>
    <row r="34" spans="1:14" ht="12.75">
      <c r="A34" s="9">
        <v>25</v>
      </c>
      <c r="B34" s="50"/>
      <c r="C34" s="12">
        <f t="shared" si="1"/>
      </c>
      <c r="D34" s="13">
        <f t="shared" si="2"/>
      </c>
      <c r="F34" s="14"/>
      <c r="H34" s="15"/>
      <c r="I34" s="15"/>
      <c r="J34" s="15"/>
      <c r="K34" s="15"/>
      <c r="L34" s="15"/>
      <c r="M34" s="15"/>
      <c r="N34" s="15"/>
    </row>
    <row r="35" spans="1:14" ht="12.75">
      <c r="A35" s="9">
        <v>26</v>
      </c>
      <c r="B35" s="50"/>
      <c r="C35" s="12">
        <f t="shared" si="1"/>
      </c>
      <c r="D35" s="13">
        <f t="shared" si="2"/>
      </c>
      <c r="F35" s="14"/>
      <c r="H35" s="15"/>
      <c r="I35" s="15"/>
      <c r="J35" s="15"/>
      <c r="K35" s="15"/>
      <c r="L35" s="15"/>
      <c r="M35" s="15"/>
      <c r="N35" s="15"/>
    </row>
    <row r="36" spans="1:14" ht="12.75">
      <c r="A36" s="9">
        <v>27</v>
      </c>
      <c r="B36" s="50"/>
      <c r="C36" s="12">
        <f t="shared" si="1"/>
      </c>
      <c r="D36" s="13">
        <f t="shared" si="2"/>
      </c>
      <c r="F36" s="14"/>
      <c r="H36" s="15"/>
      <c r="I36" s="15"/>
      <c r="J36" s="15"/>
      <c r="K36" s="15"/>
      <c r="L36" s="15"/>
      <c r="M36" s="15"/>
      <c r="N36" s="15"/>
    </row>
    <row r="37" spans="1:14" ht="12.75">
      <c r="A37" s="9">
        <v>28</v>
      </c>
      <c r="B37" s="50"/>
      <c r="C37" s="12">
        <f t="shared" si="1"/>
      </c>
      <c r="D37" s="13">
        <f t="shared" si="2"/>
      </c>
      <c r="F37" s="14"/>
      <c r="H37" s="15"/>
      <c r="I37" s="15"/>
      <c r="J37" s="15"/>
      <c r="K37" s="15"/>
      <c r="L37" s="15"/>
      <c r="M37" s="15"/>
      <c r="N37" s="15"/>
    </row>
    <row r="38" spans="1:14" ht="12.75">
      <c r="A38" s="9">
        <v>29</v>
      </c>
      <c r="B38" s="50"/>
      <c r="C38" s="12">
        <f t="shared" si="1"/>
      </c>
      <c r="D38" s="13">
        <f t="shared" si="2"/>
      </c>
      <c r="F38" s="14"/>
      <c r="H38" s="15"/>
      <c r="I38" s="15"/>
      <c r="J38" s="15"/>
      <c r="K38" s="15"/>
      <c r="L38" s="15"/>
      <c r="M38" s="15"/>
      <c r="N38" s="15"/>
    </row>
    <row r="39" spans="1:14" ht="12.75">
      <c r="A39" s="9">
        <v>30</v>
      </c>
      <c r="B39" s="50"/>
      <c r="C39" s="12">
        <f t="shared" si="1"/>
      </c>
      <c r="D39" s="13">
        <f t="shared" si="2"/>
      </c>
      <c r="F39" s="15"/>
      <c r="G39" s="15"/>
      <c r="H39" s="15"/>
      <c r="I39" s="15"/>
      <c r="J39" s="15"/>
      <c r="K39" s="15"/>
      <c r="L39" s="15"/>
      <c r="M39" s="15"/>
      <c r="N39" s="15"/>
    </row>
    <row r="40" spans="1:14" ht="12.75">
      <c r="A40" s="9">
        <v>31</v>
      </c>
      <c r="B40" s="50"/>
      <c r="C40" s="12">
        <f t="shared" si="1"/>
      </c>
      <c r="D40" s="13">
        <f t="shared" si="2"/>
      </c>
      <c r="F40" s="15"/>
      <c r="G40" s="15"/>
      <c r="H40" s="15"/>
      <c r="I40" s="15"/>
      <c r="J40" s="15"/>
      <c r="K40" s="15"/>
      <c r="L40" s="15"/>
      <c r="M40" s="15"/>
      <c r="N40" s="15"/>
    </row>
    <row r="41" spans="1:14" ht="12.75">
      <c r="A41" s="9">
        <v>32</v>
      </c>
      <c r="B41" s="50"/>
      <c r="C41" s="12">
        <f t="shared" si="1"/>
      </c>
      <c r="D41" s="13">
        <f t="shared" si="2"/>
      </c>
      <c r="F41" s="15"/>
      <c r="G41" s="15"/>
      <c r="H41" s="15"/>
      <c r="I41" s="15"/>
      <c r="J41" s="15"/>
      <c r="K41" s="15"/>
      <c r="L41" s="15"/>
      <c r="M41" s="15"/>
      <c r="N41" s="15"/>
    </row>
    <row r="42" spans="1:14" ht="12.75">
      <c r="A42" s="9">
        <v>33</v>
      </c>
      <c r="B42" s="50"/>
      <c r="C42" s="12">
        <f t="shared" si="1"/>
      </c>
      <c r="D42" s="13">
        <f t="shared" si="2"/>
      </c>
      <c r="F42" s="15"/>
      <c r="G42" s="15"/>
      <c r="H42" s="15"/>
      <c r="I42" s="15"/>
      <c r="J42" s="15"/>
      <c r="K42" s="15"/>
      <c r="L42" s="15"/>
      <c r="M42" s="15"/>
      <c r="N42" s="15"/>
    </row>
    <row r="43" spans="1:14" ht="12.75">
      <c r="A43" s="9">
        <v>34</v>
      </c>
      <c r="B43" s="50"/>
      <c r="C43" s="12">
        <f t="shared" si="1"/>
      </c>
      <c r="D43" s="13">
        <f t="shared" si="2"/>
      </c>
      <c r="F43" s="15"/>
      <c r="G43" s="15"/>
      <c r="H43" s="15"/>
      <c r="I43" s="15"/>
      <c r="J43" s="15"/>
      <c r="K43" s="15"/>
      <c r="L43" s="15"/>
      <c r="M43" s="15"/>
      <c r="N43" s="15"/>
    </row>
    <row r="44" spans="1:14" ht="12.75">
      <c r="A44" s="9">
        <v>35</v>
      </c>
      <c r="B44" s="50"/>
      <c r="C44" s="12">
        <f t="shared" si="1"/>
      </c>
      <c r="D44" s="13">
        <f t="shared" si="2"/>
      </c>
      <c r="F44" s="15"/>
      <c r="G44" s="15"/>
      <c r="H44" s="15"/>
      <c r="I44" s="15"/>
      <c r="J44" s="15"/>
      <c r="K44" s="15"/>
      <c r="L44" s="15"/>
      <c r="M44" s="15"/>
      <c r="N44" s="15"/>
    </row>
    <row r="45" spans="1:14" ht="12.75">
      <c r="A45" s="9">
        <v>36</v>
      </c>
      <c r="B45" s="50"/>
      <c r="C45" s="12">
        <f t="shared" si="1"/>
      </c>
      <c r="D45" s="13">
        <f t="shared" si="2"/>
      </c>
      <c r="F45" s="15"/>
      <c r="G45" s="15"/>
      <c r="H45" s="15"/>
      <c r="I45" s="15"/>
      <c r="J45" s="15"/>
      <c r="K45" s="15"/>
      <c r="L45" s="15"/>
      <c r="M45" s="15"/>
      <c r="N45" s="15"/>
    </row>
    <row r="46" spans="1:14" ht="12.75">
      <c r="A46" s="9">
        <v>37</v>
      </c>
      <c r="B46" s="50"/>
      <c r="C46" s="12">
        <f t="shared" si="1"/>
      </c>
      <c r="D46" s="13">
        <f t="shared" si="2"/>
      </c>
      <c r="F46" s="15"/>
      <c r="G46" s="15"/>
      <c r="H46" s="15"/>
      <c r="I46" s="15"/>
      <c r="J46" s="15"/>
      <c r="K46" s="15"/>
      <c r="L46" s="15"/>
      <c r="M46" s="15"/>
      <c r="N46" s="15"/>
    </row>
    <row r="47" spans="1:14" ht="12.75">
      <c r="A47" s="9">
        <v>38</v>
      </c>
      <c r="B47" s="50"/>
      <c r="C47" s="12">
        <f t="shared" si="1"/>
      </c>
      <c r="D47" s="13">
        <f t="shared" si="2"/>
      </c>
      <c r="F47" s="15"/>
      <c r="G47" s="15"/>
      <c r="H47" s="15"/>
      <c r="I47" s="15"/>
      <c r="J47" s="15"/>
      <c r="K47" s="15"/>
      <c r="L47" s="15"/>
      <c r="M47" s="15"/>
      <c r="N47" s="15"/>
    </row>
    <row r="48" spans="1:14" ht="12.75">
      <c r="A48" s="9">
        <v>39</v>
      </c>
      <c r="B48" s="50"/>
      <c r="C48" s="12">
        <f t="shared" si="1"/>
      </c>
      <c r="D48" s="13">
        <f t="shared" si="2"/>
      </c>
      <c r="F48" s="15"/>
      <c r="G48" s="15"/>
      <c r="H48" s="15"/>
      <c r="I48" s="15"/>
      <c r="J48" s="15"/>
      <c r="K48" s="15"/>
      <c r="L48" s="15"/>
      <c r="M48" s="15"/>
      <c r="N48" s="15"/>
    </row>
    <row r="49" spans="1:14" ht="12.75">
      <c r="A49" s="9">
        <v>40</v>
      </c>
      <c r="B49" s="50"/>
      <c r="C49" s="12">
        <f t="shared" si="1"/>
      </c>
      <c r="D49" s="13">
        <f t="shared" si="2"/>
      </c>
      <c r="F49" s="15"/>
      <c r="G49" s="15"/>
      <c r="H49" s="15"/>
      <c r="I49" s="15"/>
      <c r="J49" s="15"/>
      <c r="K49" s="15"/>
      <c r="L49" s="15"/>
      <c r="M49" s="15"/>
      <c r="N49" s="15"/>
    </row>
    <row r="50" spans="1:14" ht="12.75">
      <c r="A50" s="9">
        <v>41</v>
      </c>
      <c r="B50" s="50"/>
      <c r="C50" s="12">
        <f t="shared" si="1"/>
      </c>
      <c r="D50" s="13">
        <f t="shared" si="2"/>
      </c>
      <c r="F50" s="15"/>
      <c r="G50" s="15"/>
      <c r="H50" s="15"/>
      <c r="I50" s="15"/>
      <c r="J50" s="15"/>
      <c r="K50" s="15"/>
      <c r="L50" s="15"/>
      <c r="M50" s="15"/>
      <c r="N50" s="15"/>
    </row>
    <row r="51" spans="1:4" ht="12.75">
      <c r="A51" s="9">
        <v>42</v>
      </c>
      <c r="B51" s="50"/>
      <c r="C51" s="12">
        <f t="shared" si="1"/>
      </c>
      <c r="D51" s="13">
        <f t="shared" si="2"/>
      </c>
    </row>
    <row r="52" spans="1:4" ht="12.75">
      <c r="A52" s="9">
        <v>43</v>
      </c>
      <c r="B52" s="50"/>
      <c r="C52" s="12">
        <f t="shared" si="1"/>
      </c>
      <c r="D52" s="13">
        <f t="shared" si="2"/>
      </c>
    </row>
    <row r="53" spans="1:4" ht="12.75">
      <c r="A53" s="9">
        <v>44</v>
      </c>
      <c r="B53" s="50"/>
      <c r="C53" s="12">
        <f t="shared" si="1"/>
      </c>
      <c r="D53" s="13">
        <f t="shared" si="2"/>
      </c>
    </row>
    <row r="54" spans="1:4" ht="12.75">
      <c r="A54" s="9">
        <v>45</v>
      </c>
      <c r="B54" s="50"/>
      <c r="C54" s="12">
        <f t="shared" si="1"/>
      </c>
      <c r="D54" s="13">
        <f t="shared" si="2"/>
      </c>
    </row>
    <row r="55" spans="1:4" ht="12.75">
      <c r="A55" s="9">
        <v>46</v>
      </c>
      <c r="B55" s="50"/>
      <c r="C55" s="12">
        <f t="shared" si="1"/>
      </c>
      <c r="D55" s="13">
        <f t="shared" si="2"/>
      </c>
    </row>
    <row r="56" spans="1:4" ht="12.75">
      <c r="A56" s="9">
        <v>47</v>
      </c>
      <c r="B56" s="50"/>
      <c r="C56" s="12">
        <f t="shared" si="1"/>
      </c>
      <c r="D56" s="13">
        <f t="shared" si="2"/>
      </c>
    </row>
    <row r="57" spans="1:4" ht="12.75">
      <c r="A57" s="9">
        <v>48</v>
      </c>
      <c r="B57" s="50"/>
      <c r="C57" s="12">
        <f t="shared" si="1"/>
      </c>
      <c r="D57" s="13">
        <f t="shared" si="2"/>
      </c>
    </row>
    <row r="58" spans="1:4" ht="12.75">
      <c r="A58" s="9">
        <v>49</v>
      </c>
      <c r="B58" s="50"/>
      <c r="C58" s="12">
        <f t="shared" si="1"/>
      </c>
      <c r="D58" s="13">
        <f t="shared" si="2"/>
      </c>
    </row>
    <row r="59" spans="1:4" ht="12.75">
      <c r="A59" s="9">
        <v>50</v>
      </c>
      <c r="B59" s="50"/>
      <c r="C59" s="12">
        <f t="shared" si="1"/>
      </c>
      <c r="D59" s="13">
        <f t="shared" si="2"/>
      </c>
    </row>
    <row r="60" spans="1:4" ht="12.75">
      <c r="A60" s="9">
        <v>51</v>
      </c>
      <c r="B60" s="50"/>
      <c r="C60" s="12">
        <f t="shared" si="1"/>
      </c>
      <c r="D60" s="13">
        <f t="shared" si="2"/>
      </c>
    </row>
    <row r="61" spans="1:4" ht="12.75">
      <c r="A61" s="9">
        <v>52</v>
      </c>
      <c r="B61" s="50"/>
      <c r="C61" s="12">
        <f t="shared" si="1"/>
      </c>
      <c r="D61" s="13">
        <f t="shared" si="2"/>
      </c>
    </row>
    <row r="62" spans="1:4" ht="12.75">
      <c r="A62" s="9">
        <v>53</v>
      </c>
      <c r="B62" s="50"/>
      <c r="C62" s="12">
        <f t="shared" si="1"/>
      </c>
      <c r="D62" s="13">
        <f t="shared" si="2"/>
      </c>
    </row>
    <row r="63" spans="1:4" ht="12.75">
      <c r="A63" s="9">
        <v>54</v>
      </c>
      <c r="B63" s="50"/>
      <c r="C63" s="12">
        <f t="shared" si="1"/>
      </c>
      <c r="D63" s="13">
        <f t="shared" si="2"/>
      </c>
    </row>
    <row r="64" spans="1:4" ht="12.75">
      <c r="A64" s="9">
        <v>55</v>
      </c>
      <c r="B64" s="50"/>
      <c r="C64" s="12">
        <f t="shared" si="1"/>
      </c>
      <c r="D64" s="13">
        <f t="shared" si="2"/>
      </c>
    </row>
    <row r="65" spans="1:4" ht="12.75">
      <c r="A65" s="9">
        <v>56</v>
      </c>
      <c r="B65" s="50"/>
      <c r="C65" s="12">
        <f t="shared" si="1"/>
      </c>
      <c r="D65" s="13">
        <f t="shared" si="2"/>
      </c>
    </row>
    <row r="66" spans="1:4" ht="12.75">
      <c r="A66" s="9">
        <v>57</v>
      </c>
      <c r="B66" s="50"/>
      <c r="C66" s="12">
        <f t="shared" si="1"/>
      </c>
      <c r="D66" s="13">
        <f t="shared" si="2"/>
      </c>
    </row>
    <row r="67" spans="1:4" ht="12.75">
      <c r="A67" s="9">
        <v>58</v>
      </c>
      <c r="B67" s="50"/>
      <c r="C67" s="12">
        <f t="shared" si="1"/>
      </c>
      <c r="D67" s="13">
        <f t="shared" si="2"/>
      </c>
    </row>
    <row r="68" spans="1:4" ht="12.75">
      <c r="A68" s="9">
        <v>59</v>
      </c>
      <c r="B68" s="50"/>
      <c r="C68" s="12">
        <f t="shared" si="1"/>
      </c>
      <c r="D68" s="13">
        <f t="shared" si="2"/>
      </c>
    </row>
    <row r="69" spans="1:4" ht="13.5" thickBot="1">
      <c r="A69" s="17">
        <v>60</v>
      </c>
      <c r="B69" s="51"/>
      <c r="C69" s="12">
        <f t="shared" si="1"/>
      </c>
      <c r="D69" s="19">
        <f t="shared" si="2"/>
      </c>
    </row>
    <row r="70" ht="13.5" thickTop="1"/>
  </sheetData>
  <sheetProtection sheet="1" objects="1" scenarios="1"/>
  <printOptions/>
  <pageMargins left="0.75" right="0.75" top="1" bottom="1" header="0.5" footer="0.5"/>
  <pageSetup horizontalDpi="600" verticalDpi="600" orientation="portrait" r:id="rId5"/>
  <drawing r:id="rId4"/>
  <legacyDrawing r:id="rId3"/>
  <oleObjects>
    <oleObject progId="Equation.3" shapeId="388716" r:id="rId2"/>
  </oleObjects>
</worksheet>
</file>

<file path=xl/worksheets/sheet5.xml><?xml version="1.0" encoding="utf-8"?>
<worksheet xmlns="http://schemas.openxmlformats.org/spreadsheetml/2006/main" xmlns:r="http://schemas.openxmlformats.org/officeDocument/2006/relationships">
  <sheetPr codeName="Sheet4"/>
  <dimension ref="A1:P69"/>
  <sheetViews>
    <sheetView workbookViewId="0" topLeftCell="A1">
      <selection activeCell="E11" sqref="E11"/>
    </sheetView>
  </sheetViews>
  <sheetFormatPr defaultColWidth="9.140625" defaultRowHeight="12.75"/>
  <cols>
    <col min="1" max="1" width="10.28125" style="2" customWidth="1"/>
    <col min="2" max="2" width="11.00390625" style="2" bestFit="1" customWidth="1"/>
    <col min="3" max="4" width="11.00390625" style="26" customWidth="1"/>
    <col min="5" max="16384" width="9.140625" style="2" customWidth="1"/>
  </cols>
  <sheetData>
    <row r="1" spans="1:7" ht="12.75">
      <c r="A1" s="1" t="s">
        <v>18</v>
      </c>
      <c r="G1" s="23"/>
    </row>
    <row r="2" ht="12.75">
      <c r="E2" s="27"/>
    </row>
    <row r="3" spans="2:6" ht="13.5" thickBot="1">
      <c r="B3" s="21"/>
      <c r="C3" s="28"/>
      <c r="D3" s="28"/>
      <c r="E3" s="29">
        <f>IF((OR(B4&gt;1,D4&gt;1)),"ERROR","")</f>
      </c>
      <c r="F3" s="21"/>
    </row>
    <row r="4" spans="1:5" ht="15" customHeight="1" thickBot="1" thickTop="1">
      <c r="A4" s="25" t="s">
        <v>14</v>
      </c>
      <c r="B4" s="20"/>
      <c r="C4" s="25" t="s">
        <v>15</v>
      </c>
      <c r="D4" s="20"/>
      <c r="E4" s="29">
        <f>IF(B4&gt;1,"Alpha must be &lt; 1","")</f>
      </c>
    </row>
    <row r="5" ht="14.25" thickBot="1" thickTop="1">
      <c r="E5" s="29">
        <f>IF(D4&gt;1,"Delta must be &lt; 1","")</f>
      </c>
    </row>
    <row r="6" spans="1:4" ht="13.5" thickTop="1">
      <c r="A6" s="3" t="s">
        <v>6</v>
      </c>
      <c r="B6" s="4" t="e">
        <f>SUM(F10:F69)/COUNT(F10:F69)</f>
        <v>#DIV/0!</v>
      </c>
      <c r="C6" s="27"/>
      <c r="D6" s="27"/>
    </row>
    <row r="7" spans="1:3" ht="13.5" thickBot="1">
      <c r="A7" s="3" t="s">
        <v>7</v>
      </c>
      <c r="B7" s="5" t="e">
        <f>SUMSQ(F10:F69)/(COUNT(F10:F69)-1)</f>
        <v>#DIV/0!</v>
      </c>
      <c r="C7" s="27"/>
    </row>
    <row r="8" ht="14.25" thickBot="1" thickTop="1"/>
    <row r="9" spans="1:6" ht="14.25" thickBot="1" thickTop="1">
      <c r="A9" s="6" t="s">
        <v>2</v>
      </c>
      <c r="B9" s="7" t="s">
        <v>3</v>
      </c>
      <c r="C9" s="30" t="s">
        <v>19</v>
      </c>
      <c r="D9" s="30" t="s">
        <v>20</v>
      </c>
      <c r="E9" s="7" t="s">
        <v>4</v>
      </c>
      <c r="F9" s="8" t="s">
        <v>5</v>
      </c>
    </row>
    <row r="10" spans="1:6" ht="13.5" thickTop="1">
      <c r="A10" s="9">
        <v>1</v>
      </c>
      <c r="B10" s="50"/>
      <c r="C10" s="31">
        <f>B10</f>
        <v>0</v>
      </c>
      <c r="D10" s="32" t="e">
        <f>(INDEX(B10:B69,COUNT(B10:B69))-B10)/COUNT(B10:B69)</f>
        <v>#DIV/0!</v>
      </c>
      <c r="E10" s="33"/>
      <c r="F10" s="33">
        <f aca="true" t="shared" si="0" ref="F10:F69">IF((E10&lt;&gt;"")*AND(B10&lt;&gt;""),ABS(B10-E10),"")</f>
      </c>
    </row>
    <row r="11" spans="1:6" ht="12.75">
      <c r="A11" s="9">
        <v>2</v>
      </c>
      <c r="B11" s="50"/>
      <c r="C11" s="34">
        <f>IF(B11&lt;&gt;"",$B$4*B11+(1-$B$4)*(C10+D10),"")</f>
      </c>
      <c r="D11" s="35" t="e">
        <f>IF(B11&lt;&gt;"",$D$4*(C11-C10)+(1-$D$4)*D10,D10)</f>
        <v>#DIV/0!</v>
      </c>
      <c r="E11" s="36" t="e">
        <f>IF((C10&lt;&gt;"")*AND(D10&lt;&gt;""),C10+D10,E10+D10)</f>
        <v>#DIV/0!</v>
      </c>
      <c r="F11" s="36" t="e">
        <f t="shared" si="0"/>
        <v>#DIV/0!</v>
      </c>
    </row>
    <row r="12" spans="1:6" ht="12.75">
      <c r="A12" s="9">
        <v>3</v>
      </c>
      <c r="B12" s="50"/>
      <c r="C12" s="34">
        <f aca="true" t="shared" si="1" ref="C12:C28">IF(B12&lt;&gt;"",$B$4*B12+(1-$B$4)*(C11+D11),"")</f>
      </c>
      <c r="D12" s="35" t="e">
        <f aca="true" t="shared" si="2" ref="D12:D69">IF(B12&lt;&gt;"",$D$4*(C12-C11)+(1-$D$4)*D11,D11)</f>
        <v>#DIV/0!</v>
      </c>
      <c r="E12" s="36" t="e">
        <f aca="true" t="shared" si="3" ref="E12:E69">IF((C11&lt;&gt;"")*AND(D11&lt;&gt;""),C11+D11,E11+D11)</f>
        <v>#DIV/0!</v>
      </c>
      <c r="F12" s="36" t="e">
        <f t="shared" si="0"/>
        <v>#DIV/0!</v>
      </c>
    </row>
    <row r="13" spans="1:6" ht="12.75">
      <c r="A13" s="9">
        <v>4</v>
      </c>
      <c r="B13" s="50"/>
      <c r="C13" s="34">
        <f t="shared" si="1"/>
      </c>
      <c r="D13" s="35" t="e">
        <f t="shared" si="2"/>
        <v>#DIV/0!</v>
      </c>
      <c r="E13" s="36" t="e">
        <f t="shared" si="3"/>
        <v>#DIV/0!</v>
      </c>
      <c r="F13" s="36" t="e">
        <f t="shared" si="0"/>
        <v>#DIV/0!</v>
      </c>
    </row>
    <row r="14" spans="1:6" ht="12.75">
      <c r="A14" s="9">
        <v>5</v>
      </c>
      <c r="B14" s="50"/>
      <c r="C14" s="34">
        <f t="shared" si="1"/>
      </c>
      <c r="D14" s="35" t="e">
        <f t="shared" si="2"/>
        <v>#DIV/0!</v>
      </c>
      <c r="E14" s="36" t="e">
        <f t="shared" si="3"/>
        <v>#DIV/0!</v>
      </c>
      <c r="F14" s="36" t="e">
        <f t="shared" si="0"/>
        <v>#DIV/0!</v>
      </c>
    </row>
    <row r="15" spans="1:6" ht="12.75">
      <c r="A15" s="9">
        <v>6</v>
      </c>
      <c r="B15" s="50"/>
      <c r="C15" s="34">
        <f t="shared" si="1"/>
      </c>
      <c r="D15" s="35" t="e">
        <f t="shared" si="2"/>
        <v>#DIV/0!</v>
      </c>
      <c r="E15" s="36" t="e">
        <f t="shared" si="3"/>
        <v>#DIV/0!</v>
      </c>
      <c r="F15" s="36" t="e">
        <f t="shared" si="0"/>
        <v>#DIV/0!</v>
      </c>
    </row>
    <row r="16" spans="1:6" ht="12.75">
      <c r="A16" s="9">
        <v>7</v>
      </c>
      <c r="B16" s="50"/>
      <c r="C16" s="34">
        <f t="shared" si="1"/>
      </c>
      <c r="D16" s="35" t="e">
        <f t="shared" si="2"/>
        <v>#DIV/0!</v>
      </c>
      <c r="E16" s="36" t="e">
        <f t="shared" si="3"/>
        <v>#DIV/0!</v>
      </c>
      <c r="F16" s="36" t="e">
        <f t="shared" si="0"/>
        <v>#DIV/0!</v>
      </c>
    </row>
    <row r="17" spans="1:6" ht="12.75">
      <c r="A17" s="9">
        <v>8</v>
      </c>
      <c r="B17" s="50"/>
      <c r="C17" s="34">
        <f t="shared" si="1"/>
      </c>
      <c r="D17" s="35" t="e">
        <f t="shared" si="2"/>
        <v>#DIV/0!</v>
      </c>
      <c r="E17" s="36" t="e">
        <f t="shared" si="3"/>
        <v>#DIV/0!</v>
      </c>
      <c r="F17" s="36" t="e">
        <f t="shared" si="0"/>
        <v>#DIV/0!</v>
      </c>
    </row>
    <row r="18" spans="1:6" ht="12.75">
      <c r="A18" s="9">
        <v>9</v>
      </c>
      <c r="B18" s="50"/>
      <c r="C18" s="34">
        <f t="shared" si="1"/>
      </c>
      <c r="D18" s="35" t="e">
        <f t="shared" si="2"/>
        <v>#DIV/0!</v>
      </c>
      <c r="E18" s="36" t="e">
        <f t="shared" si="3"/>
        <v>#DIV/0!</v>
      </c>
      <c r="F18" s="36" t="e">
        <f t="shared" si="0"/>
        <v>#DIV/0!</v>
      </c>
    </row>
    <row r="19" spans="1:6" ht="12.75">
      <c r="A19" s="9">
        <v>10</v>
      </c>
      <c r="B19" s="50"/>
      <c r="C19" s="34">
        <f t="shared" si="1"/>
      </c>
      <c r="D19" s="35" t="e">
        <f t="shared" si="2"/>
        <v>#DIV/0!</v>
      </c>
      <c r="E19" s="36" t="e">
        <f t="shared" si="3"/>
        <v>#DIV/0!</v>
      </c>
      <c r="F19" s="36" t="e">
        <f t="shared" si="0"/>
        <v>#DIV/0!</v>
      </c>
    </row>
    <row r="20" spans="1:6" ht="12.75">
      <c r="A20" s="9">
        <v>11</v>
      </c>
      <c r="B20" s="50"/>
      <c r="C20" s="34">
        <f t="shared" si="1"/>
      </c>
      <c r="D20" s="35" t="e">
        <f t="shared" si="2"/>
        <v>#DIV/0!</v>
      </c>
      <c r="E20" s="36" t="e">
        <f t="shared" si="3"/>
        <v>#DIV/0!</v>
      </c>
      <c r="F20" s="36" t="e">
        <f t="shared" si="0"/>
        <v>#DIV/0!</v>
      </c>
    </row>
    <row r="21" spans="1:6" ht="12.75">
      <c r="A21" s="9">
        <v>12</v>
      </c>
      <c r="B21" s="50"/>
      <c r="C21" s="34">
        <f t="shared" si="1"/>
      </c>
      <c r="D21" s="35" t="e">
        <f t="shared" si="2"/>
        <v>#DIV/0!</v>
      </c>
      <c r="E21" s="36" t="e">
        <f t="shared" si="3"/>
        <v>#DIV/0!</v>
      </c>
      <c r="F21" s="36" t="e">
        <f t="shared" si="0"/>
        <v>#DIV/0!</v>
      </c>
    </row>
    <row r="22" spans="1:6" ht="12.75">
      <c r="A22" s="9">
        <v>13</v>
      </c>
      <c r="B22" s="50"/>
      <c r="C22" s="34">
        <f t="shared" si="1"/>
      </c>
      <c r="D22" s="35" t="e">
        <f t="shared" si="2"/>
        <v>#DIV/0!</v>
      </c>
      <c r="E22" s="36" t="e">
        <f t="shared" si="3"/>
        <v>#DIV/0!</v>
      </c>
      <c r="F22" s="36" t="e">
        <f t="shared" si="0"/>
        <v>#DIV/0!</v>
      </c>
    </row>
    <row r="23" spans="1:6" ht="12.75">
      <c r="A23" s="9">
        <v>14</v>
      </c>
      <c r="B23" s="50"/>
      <c r="C23" s="34">
        <f t="shared" si="1"/>
      </c>
      <c r="D23" s="35" t="e">
        <f t="shared" si="2"/>
        <v>#DIV/0!</v>
      </c>
      <c r="E23" s="36" t="e">
        <f t="shared" si="3"/>
        <v>#DIV/0!</v>
      </c>
      <c r="F23" s="36" t="e">
        <f t="shared" si="0"/>
        <v>#DIV/0!</v>
      </c>
    </row>
    <row r="24" spans="1:6" ht="12.75">
      <c r="A24" s="9">
        <v>15</v>
      </c>
      <c r="B24" s="50"/>
      <c r="C24" s="34">
        <f t="shared" si="1"/>
      </c>
      <c r="D24" s="35" t="e">
        <f t="shared" si="2"/>
        <v>#DIV/0!</v>
      </c>
      <c r="E24" s="36" t="e">
        <f t="shared" si="3"/>
        <v>#DIV/0!</v>
      </c>
      <c r="F24" s="36" t="e">
        <f t="shared" si="0"/>
        <v>#DIV/0!</v>
      </c>
    </row>
    <row r="25" spans="1:6" ht="12.75">
      <c r="A25" s="9">
        <v>16</v>
      </c>
      <c r="B25" s="50"/>
      <c r="C25" s="34">
        <f t="shared" si="1"/>
      </c>
      <c r="D25" s="35" t="e">
        <f t="shared" si="2"/>
        <v>#DIV/0!</v>
      </c>
      <c r="E25" s="36" t="e">
        <f t="shared" si="3"/>
        <v>#DIV/0!</v>
      </c>
      <c r="F25" s="36" t="e">
        <f t="shared" si="0"/>
        <v>#DIV/0!</v>
      </c>
    </row>
    <row r="26" spans="1:6" ht="12.75">
      <c r="A26" s="9">
        <v>17</v>
      </c>
      <c r="B26" s="50"/>
      <c r="C26" s="34">
        <f t="shared" si="1"/>
      </c>
      <c r="D26" s="35" t="e">
        <f t="shared" si="2"/>
        <v>#DIV/0!</v>
      </c>
      <c r="E26" s="36" t="e">
        <f t="shared" si="3"/>
        <v>#DIV/0!</v>
      </c>
      <c r="F26" s="36" t="e">
        <f t="shared" si="0"/>
        <v>#DIV/0!</v>
      </c>
    </row>
    <row r="27" spans="1:14" ht="12.75">
      <c r="A27" s="9">
        <v>18</v>
      </c>
      <c r="B27" s="50"/>
      <c r="C27" s="34">
        <f t="shared" si="1"/>
      </c>
      <c r="D27" s="35" t="e">
        <f t="shared" si="2"/>
        <v>#DIV/0!</v>
      </c>
      <c r="E27" s="36" t="e">
        <f t="shared" si="3"/>
        <v>#DIV/0!</v>
      </c>
      <c r="F27" s="36" t="e">
        <f t="shared" si="0"/>
        <v>#DIV/0!</v>
      </c>
      <c r="G27" s="37"/>
      <c r="H27" s="38"/>
      <c r="I27" s="38"/>
      <c r="J27" s="38"/>
      <c r="K27" s="38"/>
      <c r="L27" s="15"/>
      <c r="M27" s="15"/>
      <c r="N27" s="15"/>
    </row>
    <row r="28" spans="1:16" ht="12.75">
      <c r="A28" s="9">
        <v>19</v>
      </c>
      <c r="B28" s="50"/>
      <c r="C28" s="34">
        <f t="shared" si="1"/>
      </c>
      <c r="D28" s="35" t="e">
        <f t="shared" si="2"/>
        <v>#DIV/0!</v>
      </c>
      <c r="E28" s="36" t="e">
        <f t="shared" si="3"/>
        <v>#DIV/0!</v>
      </c>
      <c r="F28" s="36" t="e">
        <f t="shared" si="0"/>
        <v>#DIV/0!</v>
      </c>
      <c r="G28" s="37"/>
      <c r="H28" s="38"/>
      <c r="I28" s="38"/>
      <c r="J28" s="38"/>
      <c r="K28" s="38"/>
      <c r="L28" s="15"/>
      <c r="M28" s="15"/>
      <c r="N28" s="15"/>
      <c r="P28"/>
    </row>
    <row r="29" spans="1:14" ht="12.75">
      <c r="A29" s="9">
        <v>20</v>
      </c>
      <c r="B29" s="50"/>
      <c r="C29" s="34">
        <f aca="true" t="shared" si="4" ref="C29:C69">IF(B29&lt;&gt;"",$B$4*B29+(1-$B$4)*(C28+D28),"")</f>
      </c>
      <c r="D29" s="35" t="e">
        <f t="shared" si="2"/>
        <v>#DIV/0!</v>
      </c>
      <c r="E29" s="36" t="e">
        <f t="shared" si="3"/>
        <v>#DIV/0!</v>
      </c>
      <c r="F29" s="36" t="e">
        <f t="shared" si="0"/>
        <v>#DIV/0!</v>
      </c>
      <c r="G29" s="37"/>
      <c r="H29" s="38"/>
      <c r="I29" s="38"/>
      <c r="J29" s="38"/>
      <c r="K29" s="38"/>
      <c r="L29" s="15"/>
      <c r="M29" s="15"/>
      <c r="N29" s="15"/>
    </row>
    <row r="30" spans="1:16" ht="12.75">
      <c r="A30" s="9">
        <v>21</v>
      </c>
      <c r="B30" s="50"/>
      <c r="C30" s="34">
        <f t="shared" si="4"/>
      </c>
      <c r="D30" s="35" t="e">
        <f t="shared" si="2"/>
        <v>#DIV/0!</v>
      </c>
      <c r="E30" s="36" t="e">
        <f t="shared" si="3"/>
        <v>#DIV/0!</v>
      </c>
      <c r="F30" s="36" t="e">
        <f t="shared" si="0"/>
        <v>#DIV/0!</v>
      </c>
      <c r="G30" s="37"/>
      <c r="H30" s="38"/>
      <c r="I30" s="38"/>
      <c r="J30" s="38"/>
      <c r="K30" s="38"/>
      <c r="L30" s="15"/>
      <c r="M30" s="15"/>
      <c r="N30" s="15"/>
      <c r="P30"/>
    </row>
    <row r="31" spans="1:14" ht="12.75">
      <c r="A31" s="9">
        <v>22</v>
      </c>
      <c r="B31" s="50"/>
      <c r="C31" s="34">
        <f t="shared" si="4"/>
      </c>
      <c r="D31" s="35" t="e">
        <f t="shared" si="2"/>
        <v>#DIV/0!</v>
      </c>
      <c r="E31" s="36" t="e">
        <f t="shared" si="3"/>
        <v>#DIV/0!</v>
      </c>
      <c r="F31" s="36" t="e">
        <f t="shared" si="0"/>
        <v>#DIV/0!</v>
      </c>
      <c r="G31" s="37"/>
      <c r="H31" s="38"/>
      <c r="I31" s="38"/>
      <c r="J31" s="38"/>
      <c r="K31" s="38"/>
      <c r="L31" s="15"/>
      <c r="M31" s="15"/>
      <c r="N31" s="15"/>
    </row>
    <row r="32" spans="1:14" ht="12.75">
      <c r="A32" s="9">
        <v>23</v>
      </c>
      <c r="B32" s="50"/>
      <c r="C32" s="34">
        <f t="shared" si="4"/>
      </c>
      <c r="D32" s="35" t="e">
        <f t="shared" si="2"/>
        <v>#DIV/0!</v>
      </c>
      <c r="E32" s="36" t="e">
        <f t="shared" si="3"/>
        <v>#DIV/0!</v>
      </c>
      <c r="F32" s="36" t="e">
        <f t="shared" si="0"/>
        <v>#DIV/0!</v>
      </c>
      <c r="G32" s="37"/>
      <c r="H32" s="38"/>
      <c r="I32" s="38"/>
      <c r="J32" s="38"/>
      <c r="K32" s="38"/>
      <c r="L32" s="15"/>
      <c r="M32" s="15"/>
      <c r="N32" s="15"/>
    </row>
    <row r="33" spans="1:16" ht="12.75">
      <c r="A33" s="9">
        <v>24</v>
      </c>
      <c r="B33" s="50"/>
      <c r="C33" s="34">
        <f t="shared" si="4"/>
      </c>
      <c r="D33" s="35" t="e">
        <f t="shared" si="2"/>
        <v>#DIV/0!</v>
      </c>
      <c r="E33" s="36" t="e">
        <f t="shared" si="3"/>
        <v>#DIV/0!</v>
      </c>
      <c r="F33" s="36" t="e">
        <f t="shared" si="0"/>
        <v>#DIV/0!</v>
      </c>
      <c r="G33" s="37"/>
      <c r="H33" s="38"/>
      <c r="I33" s="38"/>
      <c r="J33" s="38"/>
      <c r="K33" s="38"/>
      <c r="L33" s="15"/>
      <c r="M33" s="15"/>
      <c r="N33" s="15"/>
      <c r="P33"/>
    </row>
    <row r="34" spans="1:14" ht="12.75">
      <c r="A34" s="9">
        <v>25</v>
      </c>
      <c r="B34" s="50"/>
      <c r="C34" s="34">
        <f t="shared" si="4"/>
      </c>
      <c r="D34" s="35" t="e">
        <f t="shared" si="2"/>
        <v>#DIV/0!</v>
      </c>
      <c r="E34" s="36" t="e">
        <f t="shared" si="3"/>
        <v>#DIV/0!</v>
      </c>
      <c r="F34" s="36" t="e">
        <f t="shared" si="0"/>
        <v>#DIV/0!</v>
      </c>
      <c r="G34" s="37"/>
      <c r="H34" s="38"/>
      <c r="I34" s="38"/>
      <c r="J34" s="38"/>
      <c r="K34" s="38"/>
      <c r="L34" s="15"/>
      <c r="M34" s="15"/>
      <c r="N34" s="15"/>
    </row>
    <row r="35" spans="1:14" ht="12.75">
      <c r="A35" s="9">
        <v>26</v>
      </c>
      <c r="B35" s="50"/>
      <c r="C35" s="34">
        <f t="shared" si="4"/>
      </c>
      <c r="D35" s="35" t="e">
        <f t="shared" si="2"/>
        <v>#DIV/0!</v>
      </c>
      <c r="E35" s="36" t="e">
        <f t="shared" si="3"/>
        <v>#DIV/0!</v>
      </c>
      <c r="F35" s="36" t="e">
        <f t="shared" si="0"/>
        <v>#DIV/0!</v>
      </c>
      <c r="G35" s="37"/>
      <c r="H35" s="38"/>
      <c r="I35" s="38"/>
      <c r="J35" s="38"/>
      <c r="K35" s="38"/>
      <c r="L35" s="15"/>
      <c r="M35" s="15"/>
      <c r="N35" s="15"/>
    </row>
    <row r="36" spans="1:14" ht="12.75">
      <c r="A36" s="9">
        <v>27</v>
      </c>
      <c r="B36" s="50"/>
      <c r="C36" s="34">
        <f t="shared" si="4"/>
      </c>
      <c r="D36" s="35" t="e">
        <f t="shared" si="2"/>
        <v>#DIV/0!</v>
      </c>
      <c r="E36" s="36" t="e">
        <f t="shared" si="3"/>
        <v>#DIV/0!</v>
      </c>
      <c r="F36" s="36" t="e">
        <f t="shared" si="0"/>
        <v>#DIV/0!</v>
      </c>
      <c r="G36" s="37"/>
      <c r="H36" s="38"/>
      <c r="I36" s="38"/>
      <c r="J36" s="38"/>
      <c r="K36" s="38"/>
      <c r="L36" s="15"/>
      <c r="M36" s="15"/>
      <c r="N36" s="15"/>
    </row>
    <row r="37" spans="1:14" ht="12.75">
      <c r="A37" s="9">
        <v>28</v>
      </c>
      <c r="B37" s="50"/>
      <c r="C37" s="34">
        <f t="shared" si="4"/>
      </c>
      <c r="D37" s="35" t="e">
        <f t="shared" si="2"/>
        <v>#DIV/0!</v>
      </c>
      <c r="E37" s="36" t="e">
        <f t="shared" si="3"/>
        <v>#DIV/0!</v>
      </c>
      <c r="F37" s="36" t="e">
        <f t="shared" si="0"/>
        <v>#DIV/0!</v>
      </c>
      <c r="G37" s="37"/>
      <c r="H37" s="38"/>
      <c r="I37" s="38"/>
      <c r="J37" s="38"/>
      <c r="K37" s="38"/>
      <c r="L37" s="15"/>
      <c r="M37" s="15"/>
      <c r="N37" s="15"/>
    </row>
    <row r="38" spans="1:14" ht="12.75">
      <c r="A38" s="9">
        <v>29</v>
      </c>
      <c r="B38" s="50"/>
      <c r="C38" s="34">
        <f t="shared" si="4"/>
      </c>
      <c r="D38" s="35" t="e">
        <f t="shared" si="2"/>
        <v>#DIV/0!</v>
      </c>
      <c r="E38" s="36" t="e">
        <f t="shared" si="3"/>
        <v>#DIV/0!</v>
      </c>
      <c r="F38" s="36" t="e">
        <f t="shared" si="0"/>
        <v>#DIV/0!</v>
      </c>
      <c r="G38" s="39"/>
      <c r="H38" s="40"/>
      <c r="I38" s="40"/>
      <c r="J38" s="40"/>
      <c r="K38" s="40"/>
      <c r="L38" s="15"/>
      <c r="M38" s="15"/>
      <c r="N38" s="15"/>
    </row>
    <row r="39" spans="1:14" ht="12.75">
      <c r="A39" s="9">
        <v>30</v>
      </c>
      <c r="B39" s="50"/>
      <c r="C39" s="34">
        <f t="shared" si="4"/>
      </c>
      <c r="D39" s="35" t="e">
        <f t="shared" si="2"/>
        <v>#DIV/0!</v>
      </c>
      <c r="E39" s="36" t="e">
        <f t="shared" si="3"/>
        <v>#DIV/0!</v>
      </c>
      <c r="F39" s="36" t="e">
        <f t="shared" si="0"/>
        <v>#DIV/0!</v>
      </c>
      <c r="G39" s="38"/>
      <c r="H39" s="38"/>
      <c r="I39" s="38"/>
      <c r="J39" s="38"/>
      <c r="K39" s="38"/>
      <c r="L39" s="15"/>
      <c r="M39" s="15"/>
      <c r="N39" s="15"/>
    </row>
    <row r="40" spans="1:14" ht="12.75">
      <c r="A40" s="9">
        <v>31</v>
      </c>
      <c r="B40" s="50"/>
      <c r="C40" s="34">
        <f t="shared" si="4"/>
      </c>
      <c r="D40" s="35" t="e">
        <f t="shared" si="2"/>
        <v>#DIV/0!</v>
      </c>
      <c r="E40" s="36" t="e">
        <f t="shared" si="3"/>
        <v>#DIV/0!</v>
      </c>
      <c r="F40" s="36" t="e">
        <f t="shared" si="0"/>
        <v>#DIV/0!</v>
      </c>
      <c r="G40" s="15"/>
      <c r="H40" s="15"/>
      <c r="I40" s="15"/>
      <c r="J40" s="15"/>
      <c r="K40" s="15"/>
      <c r="L40" s="15"/>
      <c r="M40" s="15"/>
      <c r="N40" s="15"/>
    </row>
    <row r="41" spans="1:14" ht="12.75">
      <c r="A41" s="9">
        <v>32</v>
      </c>
      <c r="B41" s="50"/>
      <c r="C41" s="34">
        <f t="shared" si="4"/>
      </c>
      <c r="D41" s="35" t="e">
        <f t="shared" si="2"/>
        <v>#DIV/0!</v>
      </c>
      <c r="E41" s="36" t="e">
        <f t="shared" si="3"/>
        <v>#DIV/0!</v>
      </c>
      <c r="F41" s="36" t="e">
        <f t="shared" si="0"/>
        <v>#DIV/0!</v>
      </c>
      <c r="G41" s="15"/>
      <c r="H41" s="15"/>
      <c r="I41" s="15"/>
      <c r="J41" s="15"/>
      <c r="K41" s="15"/>
      <c r="L41" s="15"/>
      <c r="M41" s="15"/>
      <c r="N41" s="15"/>
    </row>
    <row r="42" spans="1:14" ht="12.75">
      <c r="A42" s="9">
        <v>33</v>
      </c>
      <c r="B42" s="50"/>
      <c r="C42" s="34">
        <f t="shared" si="4"/>
      </c>
      <c r="D42" s="35" t="e">
        <f t="shared" si="2"/>
        <v>#DIV/0!</v>
      </c>
      <c r="E42" s="36" t="e">
        <f t="shared" si="3"/>
        <v>#DIV/0!</v>
      </c>
      <c r="F42" s="36" t="e">
        <f t="shared" si="0"/>
        <v>#DIV/0!</v>
      </c>
      <c r="G42" s="15"/>
      <c r="H42" s="15"/>
      <c r="I42" s="15"/>
      <c r="J42" s="15"/>
      <c r="K42" s="15"/>
      <c r="L42" s="15"/>
      <c r="M42" s="15"/>
      <c r="N42" s="15"/>
    </row>
    <row r="43" spans="1:14" ht="12.75">
      <c r="A43" s="9">
        <v>34</v>
      </c>
      <c r="B43" s="50"/>
      <c r="C43" s="34">
        <f t="shared" si="4"/>
      </c>
      <c r="D43" s="35" t="e">
        <f t="shared" si="2"/>
        <v>#DIV/0!</v>
      </c>
      <c r="E43" s="36" t="e">
        <f t="shared" si="3"/>
        <v>#DIV/0!</v>
      </c>
      <c r="F43" s="36" t="e">
        <f t="shared" si="0"/>
        <v>#DIV/0!</v>
      </c>
      <c r="G43" s="15"/>
      <c r="H43" s="15"/>
      <c r="I43" s="15"/>
      <c r="J43" s="15"/>
      <c r="K43" s="15"/>
      <c r="L43" s="15"/>
      <c r="M43" s="15"/>
      <c r="N43" s="15"/>
    </row>
    <row r="44" spans="1:14" ht="12.75">
      <c r="A44" s="9">
        <v>35</v>
      </c>
      <c r="B44" s="50"/>
      <c r="C44" s="34">
        <f t="shared" si="4"/>
      </c>
      <c r="D44" s="35" t="e">
        <f t="shared" si="2"/>
        <v>#DIV/0!</v>
      </c>
      <c r="E44" s="36" t="e">
        <f t="shared" si="3"/>
        <v>#DIV/0!</v>
      </c>
      <c r="F44" s="36" t="e">
        <f t="shared" si="0"/>
        <v>#DIV/0!</v>
      </c>
      <c r="G44" s="15"/>
      <c r="H44" s="15"/>
      <c r="I44" s="15"/>
      <c r="J44" s="15"/>
      <c r="K44" s="15"/>
      <c r="L44" s="15"/>
      <c r="M44" s="15"/>
      <c r="N44" s="15"/>
    </row>
    <row r="45" spans="1:14" ht="12.75">
      <c r="A45" s="9">
        <v>36</v>
      </c>
      <c r="B45" s="50"/>
      <c r="C45" s="34">
        <f t="shared" si="4"/>
      </c>
      <c r="D45" s="35" t="e">
        <f t="shared" si="2"/>
        <v>#DIV/0!</v>
      </c>
      <c r="E45" s="36" t="e">
        <f t="shared" si="3"/>
        <v>#DIV/0!</v>
      </c>
      <c r="F45" s="36" t="e">
        <f t="shared" si="0"/>
        <v>#DIV/0!</v>
      </c>
      <c r="G45" s="15"/>
      <c r="H45" s="15"/>
      <c r="I45" s="15"/>
      <c r="J45" s="15"/>
      <c r="K45" s="15"/>
      <c r="L45" s="15"/>
      <c r="M45" s="15"/>
      <c r="N45" s="15"/>
    </row>
    <row r="46" spans="1:14" ht="12.75">
      <c r="A46" s="9">
        <v>37</v>
      </c>
      <c r="B46" s="50"/>
      <c r="C46" s="34">
        <f t="shared" si="4"/>
      </c>
      <c r="D46" s="35" t="e">
        <f t="shared" si="2"/>
        <v>#DIV/0!</v>
      </c>
      <c r="E46" s="36" t="e">
        <f t="shared" si="3"/>
        <v>#DIV/0!</v>
      </c>
      <c r="F46" s="36" t="e">
        <f t="shared" si="0"/>
        <v>#DIV/0!</v>
      </c>
      <c r="G46" s="15"/>
      <c r="H46" s="15"/>
      <c r="I46" s="15"/>
      <c r="J46" s="15"/>
      <c r="K46" s="15"/>
      <c r="L46" s="15"/>
      <c r="M46" s="15"/>
      <c r="N46" s="15"/>
    </row>
    <row r="47" spans="1:14" ht="12.75">
      <c r="A47" s="9">
        <v>38</v>
      </c>
      <c r="B47" s="50"/>
      <c r="C47" s="34">
        <f t="shared" si="4"/>
      </c>
      <c r="D47" s="35" t="e">
        <f t="shared" si="2"/>
        <v>#DIV/0!</v>
      </c>
      <c r="E47" s="36" t="e">
        <f t="shared" si="3"/>
        <v>#DIV/0!</v>
      </c>
      <c r="F47" s="36" t="e">
        <f t="shared" si="0"/>
        <v>#DIV/0!</v>
      </c>
      <c r="G47" s="15"/>
      <c r="H47" s="15"/>
      <c r="I47" s="15"/>
      <c r="J47" s="15"/>
      <c r="K47" s="15"/>
      <c r="L47" s="15"/>
      <c r="M47" s="15"/>
      <c r="N47" s="15"/>
    </row>
    <row r="48" spans="1:14" ht="12.75">
      <c r="A48" s="9">
        <v>39</v>
      </c>
      <c r="B48" s="50"/>
      <c r="C48" s="34">
        <f t="shared" si="4"/>
      </c>
      <c r="D48" s="35" t="e">
        <f t="shared" si="2"/>
        <v>#DIV/0!</v>
      </c>
      <c r="E48" s="36" t="e">
        <f t="shared" si="3"/>
        <v>#DIV/0!</v>
      </c>
      <c r="F48" s="36" t="e">
        <f t="shared" si="0"/>
        <v>#DIV/0!</v>
      </c>
      <c r="G48" s="15"/>
      <c r="H48" s="15"/>
      <c r="I48" s="15"/>
      <c r="J48" s="15"/>
      <c r="K48" s="15"/>
      <c r="L48" s="15"/>
      <c r="M48" s="15"/>
      <c r="N48" s="15"/>
    </row>
    <row r="49" spans="1:14" ht="12.75">
      <c r="A49" s="9">
        <v>40</v>
      </c>
      <c r="B49" s="50"/>
      <c r="C49" s="34">
        <f t="shared" si="4"/>
      </c>
      <c r="D49" s="35" t="e">
        <f t="shared" si="2"/>
        <v>#DIV/0!</v>
      </c>
      <c r="E49" s="36" t="e">
        <f t="shared" si="3"/>
        <v>#DIV/0!</v>
      </c>
      <c r="F49" s="36" t="e">
        <f t="shared" si="0"/>
        <v>#DIV/0!</v>
      </c>
      <c r="L49" s="15"/>
      <c r="M49" s="15"/>
      <c r="N49" s="15"/>
    </row>
    <row r="50" spans="1:14" ht="12.75">
      <c r="A50" s="9">
        <v>41</v>
      </c>
      <c r="B50" s="50"/>
      <c r="C50" s="34">
        <f t="shared" si="4"/>
      </c>
      <c r="D50" s="35" t="e">
        <f t="shared" si="2"/>
        <v>#DIV/0!</v>
      </c>
      <c r="E50" s="36" t="e">
        <f t="shared" si="3"/>
        <v>#DIV/0!</v>
      </c>
      <c r="F50" s="36" t="e">
        <f t="shared" si="0"/>
        <v>#DIV/0!</v>
      </c>
      <c r="L50" s="15"/>
      <c r="M50" s="15"/>
      <c r="N50" s="15"/>
    </row>
    <row r="51" spans="1:6" ht="12.75">
      <c r="A51" s="9">
        <v>42</v>
      </c>
      <c r="B51" s="50"/>
      <c r="C51" s="34">
        <f t="shared" si="4"/>
      </c>
      <c r="D51" s="35" t="e">
        <f t="shared" si="2"/>
        <v>#DIV/0!</v>
      </c>
      <c r="E51" s="36" t="e">
        <f t="shared" si="3"/>
        <v>#DIV/0!</v>
      </c>
      <c r="F51" s="36" t="e">
        <f t="shared" si="0"/>
        <v>#DIV/0!</v>
      </c>
    </row>
    <row r="52" spans="1:6" ht="12.75">
      <c r="A52" s="9">
        <v>43</v>
      </c>
      <c r="B52" s="50"/>
      <c r="C52" s="34">
        <f t="shared" si="4"/>
      </c>
      <c r="D52" s="35" t="e">
        <f t="shared" si="2"/>
        <v>#DIV/0!</v>
      </c>
      <c r="E52" s="36" t="e">
        <f t="shared" si="3"/>
        <v>#DIV/0!</v>
      </c>
      <c r="F52" s="36" t="e">
        <f t="shared" si="0"/>
        <v>#DIV/0!</v>
      </c>
    </row>
    <row r="53" spans="1:6" ht="12.75">
      <c r="A53" s="9">
        <v>44</v>
      </c>
      <c r="B53" s="50"/>
      <c r="C53" s="34">
        <f t="shared" si="4"/>
      </c>
      <c r="D53" s="35" t="e">
        <f t="shared" si="2"/>
        <v>#DIV/0!</v>
      </c>
      <c r="E53" s="36" t="e">
        <f t="shared" si="3"/>
        <v>#DIV/0!</v>
      </c>
      <c r="F53" s="36" t="e">
        <f t="shared" si="0"/>
        <v>#DIV/0!</v>
      </c>
    </row>
    <row r="54" spans="1:6" ht="12.75">
      <c r="A54" s="9">
        <v>45</v>
      </c>
      <c r="B54" s="50"/>
      <c r="C54" s="34">
        <f t="shared" si="4"/>
      </c>
      <c r="D54" s="35" t="e">
        <f t="shared" si="2"/>
        <v>#DIV/0!</v>
      </c>
      <c r="E54" s="36" t="e">
        <f t="shared" si="3"/>
        <v>#DIV/0!</v>
      </c>
      <c r="F54" s="36" t="e">
        <f t="shared" si="0"/>
        <v>#DIV/0!</v>
      </c>
    </row>
    <row r="55" spans="1:6" ht="12.75">
      <c r="A55" s="9">
        <v>46</v>
      </c>
      <c r="B55" s="50"/>
      <c r="C55" s="34">
        <f t="shared" si="4"/>
      </c>
      <c r="D55" s="35" t="e">
        <f t="shared" si="2"/>
        <v>#DIV/0!</v>
      </c>
      <c r="E55" s="36" t="e">
        <f t="shared" si="3"/>
        <v>#DIV/0!</v>
      </c>
      <c r="F55" s="36" t="e">
        <f t="shared" si="0"/>
        <v>#DIV/0!</v>
      </c>
    </row>
    <row r="56" spans="1:6" ht="12.75">
      <c r="A56" s="9">
        <v>47</v>
      </c>
      <c r="B56" s="50"/>
      <c r="C56" s="34">
        <f t="shared" si="4"/>
      </c>
      <c r="D56" s="35" t="e">
        <f t="shared" si="2"/>
        <v>#DIV/0!</v>
      </c>
      <c r="E56" s="36" t="e">
        <f t="shared" si="3"/>
        <v>#DIV/0!</v>
      </c>
      <c r="F56" s="36" t="e">
        <f t="shared" si="0"/>
        <v>#DIV/0!</v>
      </c>
    </row>
    <row r="57" spans="1:6" ht="12.75">
      <c r="A57" s="9">
        <v>48</v>
      </c>
      <c r="B57" s="50"/>
      <c r="C57" s="34">
        <f t="shared" si="4"/>
      </c>
      <c r="D57" s="35" t="e">
        <f t="shared" si="2"/>
        <v>#DIV/0!</v>
      </c>
      <c r="E57" s="36" t="e">
        <f t="shared" si="3"/>
        <v>#DIV/0!</v>
      </c>
      <c r="F57" s="36" t="e">
        <f t="shared" si="0"/>
        <v>#DIV/0!</v>
      </c>
    </row>
    <row r="58" spans="1:6" ht="12.75">
      <c r="A58" s="9">
        <v>49</v>
      </c>
      <c r="B58" s="50"/>
      <c r="C58" s="34">
        <f t="shared" si="4"/>
      </c>
      <c r="D58" s="35" t="e">
        <f t="shared" si="2"/>
        <v>#DIV/0!</v>
      </c>
      <c r="E58" s="36" t="e">
        <f t="shared" si="3"/>
        <v>#DIV/0!</v>
      </c>
      <c r="F58" s="36" t="e">
        <f t="shared" si="0"/>
        <v>#DIV/0!</v>
      </c>
    </row>
    <row r="59" spans="1:6" ht="12.75">
      <c r="A59" s="9">
        <v>50</v>
      </c>
      <c r="B59" s="50"/>
      <c r="C59" s="34">
        <f t="shared" si="4"/>
      </c>
      <c r="D59" s="35" t="e">
        <f t="shared" si="2"/>
        <v>#DIV/0!</v>
      </c>
      <c r="E59" s="36" t="e">
        <f t="shared" si="3"/>
        <v>#DIV/0!</v>
      </c>
      <c r="F59" s="36" t="e">
        <f t="shared" si="0"/>
        <v>#DIV/0!</v>
      </c>
    </row>
    <row r="60" spans="1:6" ht="12.75">
      <c r="A60" s="9">
        <v>51</v>
      </c>
      <c r="B60" s="50"/>
      <c r="C60" s="34">
        <f t="shared" si="4"/>
      </c>
      <c r="D60" s="35" t="e">
        <f t="shared" si="2"/>
        <v>#DIV/0!</v>
      </c>
      <c r="E60" s="36" t="e">
        <f t="shared" si="3"/>
        <v>#DIV/0!</v>
      </c>
      <c r="F60" s="36" t="e">
        <f t="shared" si="0"/>
        <v>#DIV/0!</v>
      </c>
    </row>
    <row r="61" spans="1:6" ht="12.75">
      <c r="A61" s="9">
        <v>52</v>
      </c>
      <c r="B61" s="50"/>
      <c r="C61" s="34">
        <f t="shared" si="4"/>
      </c>
      <c r="D61" s="35" t="e">
        <f t="shared" si="2"/>
        <v>#DIV/0!</v>
      </c>
      <c r="E61" s="36" t="e">
        <f t="shared" si="3"/>
        <v>#DIV/0!</v>
      </c>
      <c r="F61" s="36" t="e">
        <f t="shared" si="0"/>
        <v>#DIV/0!</v>
      </c>
    </row>
    <row r="62" spans="1:6" ht="12.75">
      <c r="A62" s="9">
        <v>53</v>
      </c>
      <c r="B62" s="50"/>
      <c r="C62" s="34">
        <f t="shared" si="4"/>
      </c>
      <c r="D62" s="35" t="e">
        <f t="shared" si="2"/>
        <v>#DIV/0!</v>
      </c>
      <c r="E62" s="36" t="e">
        <f t="shared" si="3"/>
        <v>#DIV/0!</v>
      </c>
      <c r="F62" s="36" t="e">
        <f t="shared" si="0"/>
        <v>#DIV/0!</v>
      </c>
    </row>
    <row r="63" spans="1:6" ht="12.75">
      <c r="A63" s="9">
        <v>54</v>
      </c>
      <c r="B63" s="50"/>
      <c r="C63" s="34">
        <f t="shared" si="4"/>
      </c>
      <c r="D63" s="35" t="e">
        <f t="shared" si="2"/>
        <v>#DIV/0!</v>
      </c>
      <c r="E63" s="36" t="e">
        <f t="shared" si="3"/>
        <v>#DIV/0!</v>
      </c>
      <c r="F63" s="36" t="e">
        <f t="shared" si="0"/>
        <v>#DIV/0!</v>
      </c>
    </row>
    <row r="64" spans="1:6" ht="12.75">
      <c r="A64" s="9">
        <v>55</v>
      </c>
      <c r="B64" s="50"/>
      <c r="C64" s="34">
        <f t="shared" si="4"/>
      </c>
      <c r="D64" s="35" t="e">
        <f t="shared" si="2"/>
        <v>#DIV/0!</v>
      </c>
      <c r="E64" s="36" t="e">
        <f t="shared" si="3"/>
        <v>#DIV/0!</v>
      </c>
      <c r="F64" s="36" t="e">
        <f t="shared" si="0"/>
        <v>#DIV/0!</v>
      </c>
    </row>
    <row r="65" spans="1:6" ht="12.75">
      <c r="A65" s="9">
        <v>56</v>
      </c>
      <c r="B65" s="50"/>
      <c r="C65" s="34">
        <f t="shared" si="4"/>
      </c>
      <c r="D65" s="35" t="e">
        <f t="shared" si="2"/>
        <v>#DIV/0!</v>
      </c>
      <c r="E65" s="36" t="e">
        <f t="shared" si="3"/>
        <v>#DIV/0!</v>
      </c>
      <c r="F65" s="36" t="e">
        <f t="shared" si="0"/>
        <v>#DIV/0!</v>
      </c>
    </row>
    <row r="66" spans="1:6" ht="12.75">
      <c r="A66" s="9">
        <v>57</v>
      </c>
      <c r="B66" s="50"/>
      <c r="C66" s="34">
        <f t="shared" si="4"/>
      </c>
      <c r="D66" s="35" t="e">
        <f t="shared" si="2"/>
        <v>#DIV/0!</v>
      </c>
      <c r="E66" s="36" t="e">
        <f t="shared" si="3"/>
        <v>#DIV/0!</v>
      </c>
      <c r="F66" s="36" t="e">
        <f t="shared" si="0"/>
        <v>#DIV/0!</v>
      </c>
    </row>
    <row r="67" spans="1:6" ht="12.75">
      <c r="A67" s="9">
        <v>58</v>
      </c>
      <c r="B67" s="50"/>
      <c r="C67" s="34">
        <f t="shared" si="4"/>
      </c>
      <c r="D67" s="35" t="e">
        <f t="shared" si="2"/>
        <v>#DIV/0!</v>
      </c>
      <c r="E67" s="36" t="e">
        <f t="shared" si="3"/>
        <v>#DIV/0!</v>
      </c>
      <c r="F67" s="36" t="e">
        <f t="shared" si="0"/>
        <v>#DIV/0!</v>
      </c>
    </row>
    <row r="68" spans="1:6" ht="12.75">
      <c r="A68" s="9">
        <v>59</v>
      </c>
      <c r="B68" s="50"/>
      <c r="C68" s="34">
        <f t="shared" si="4"/>
      </c>
      <c r="D68" s="35" t="e">
        <f t="shared" si="2"/>
        <v>#DIV/0!</v>
      </c>
      <c r="E68" s="36" t="e">
        <f t="shared" si="3"/>
        <v>#DIV/0!</v>
      </c>
      <c r="F68" s="36" t="e">
        <f t="shared" si="0"/>
        <v>#DIV/0!</v>
      </c>
    </row>
    <row r="69" spans="1:6" ht="13.5" thickBot="1">
      <c r="A69" s="17">
        <v>60</v>
      </c>
      <c r="B69" s="51"/>
      <c r="C69" s="41">
        <f t="shared" si="4"/>
      </c>
      <c r="D69" s="35" t="e">
        <f t="shared" si="2"/>
        <v>#DIV/0!</v>
      </c>
      <c r="E69" s="36" t="e">
        <f t="shared" si="3"/>
        <v>#DIV/0!</v>
      </c>
      <c r="F69" s="43" t="e">
        <f t="shared" si="0"/>
        <v>#DIV/0!</v>
      </c>
    </row>
    <row r="70" ht="13.5" thickTop="1"/>
  </sheetData>
  <sheetProtection sheet="1" objects="1" scenarios="1"/>
  <printOptions/>
  <pageMargins left="0.75" right="0.75" top="1" bottom="1" header="0.5" footer="0.5"/>
  <pageSetup horizontalDpi="600" verticalDpi="600" orientation="portrait" r:id="rId5"/>
  <drawing r:id="rId4"/>
  <legacyDrawing r:id="rId3"/>
  <oleObjects>
    <oleObject progId="Equation.3" shapeId="1852958" r:id="rId2"/>
  </oleObjects>
</worksheet>
</file>

<file path=xl/worksheets/sheet6.xml><?xml version="1.0" encoding="utf-8"?>
<worksheet xmlns="http://schemas.openxmlformats.org/spreadsheetml/2006/main" xmlns:r="http://schemas.openxmlformats.org/officeDocument/2006/relationships">
  <dimension ref="A1:Q96"/>
  <sheetViews>
    <sheetView workbookViewId="0" topLeftCell="A1">
      <selection activeCell="F11" sqref="F11"/>
    </sheetView>
  </sheetViews>
  <sheetFormatPr defaultColWidth="9.140625" defaultRowHeight="12.75"/>
  <cols>
    <col min="1" max="2" width="8.7109375" style="2" customWidth="1"/>
    <col min="3" max="5" width="8.7109375" style="26" customWidth="1"/>
    <col min="6" max="7" width="8.7109375" style="2" customWidth="1"/>
    <col min="8" max="8" width="6.7109375" style="2" customWidth="1"/>
    <col min="9" max="15" width="11.7109375" style="2" customWidth="1"/>
    <col min="16" max="16384" width="9.140625" style="2" customWidth="1"/>
  </cols>
  <sheetData>
    <row r="1" spans="1:8" ht="12.75">
      <c r="A1" s="1" t="s">
        <v>21</v>
      </c>
      <c r="H1" s="23"/>
    </row>
    <row r="2" spans="1:6" ht="12.75">
      <c r="A2" s="23">
        <f>IF(OR(B4&gt;1,D4&gt;1,F4&gt;1),"ERROR","")</f>
      </c>
      <c r="B2" s="23">
        <f>IF(B4&gt;1,"Alpha must be &lt; 1","")</f>
      </c>
      <c r="C2" s="52"/>
      <c r="D2" s="52">
        <f>IF(D4&gt;1,"Delta must be &lt; 1","")</f>
      </c>
      <c r="E2" s="52"/>
      <c r="F2" s="53">
        <f>IF(F4&gt;1,"Gamma must be &lt; 1","")</f>
      </c>
    </row>
    <row r="3" spans="2:6" ht="13.5" thickBot="1">
      <c r="B3" s="54" t="s">
        <v>19</v>
      </c>
      <c r="C3" s="55"/>
      <c r="D3" s="55" t="s">
        <v>20</v>
      </c>
      <c r="E3" s="54"/>
      <c r="F3" s="54" t="s">
        <v>23</v>
      </c>
    </row>
    <row r="4" spans="1:6" ht="15" customHeight="1" thickBot="1" thickTop="1">
      <c r="A4" s="25" t="s">
        <v>14</v>
      </c>
      <c r="B4" s="20"/>
      <c r="C4" s="25" t="s">
        <v>15</v>
      </c>
      <c r="D4" s="20"/>
      <c r="E4" s="25" t="s">
        <v>22</v>
      </c>
      <c r="F4" s="20"/>
    </row>
    <row r="5" ht="14.25" thickBot="1" thickTop="1"/>
    <row r="6" spans="1:5" ht="14.25" thickBot="1" thickTop="1">
      <c r="A6" s="3" t="s">
        <v>6</v>
      </c>
      <c r="B6" s="4" t="e">
        <f>SUM(G10:G69)/COUNT(G10:G69)</f>
        <v>#REF!</v>
      </c>
      <c r="C6" s="27"/>
      <c r="D6" s="56" t="s">
        <v>24</v>
      </c>
      <c r="E6" s="27"/>
    </row>
    <row r="7" spans="1:7" ht="14.25" thickBot="1" thickTop="1">
      <c r="A7" s="3" t="s">
        <v>7</v>
      </c>
      <c r="B7" s="5" t="e">
        <f>SUMSQ(G10:G69)/(COUNT(G10:G69)-1)</f>
        <v>#REF!</v>
      </c>
      <c r="C7" s="27"/>
      <c r="D7" s="57" t="e">
        <f ca="1">AVERAGE(E79:OFFSET(E79,0,0,E75,1))</f>
        <v>#REF!</v>
      </c>
      <c r="E7" s="57" t="e">
        <f ca="1">AVERAGE(F79:OFFSET(F79,0,0,E75,1))</f>
        <v>#REF!</v>
      </c>
      <c r="F7" s="57" t="e">
        <f ca="1">AVERAGE(G79:OFFSET(G79,0,0,E75,1))</f>
        <v>#REF!</v>
      </c>
      <c r="G7" s="57" t="e">
        <f ca="1">AVERAGE(H79:OFFSET(H79,0,0,E75,1))</f>
        <v>#REF!</v>
      </c>
    </row>
    <row r="8" ht="14.25" thickBot="1" thickTop="1">
      <c r="B8" s="23" t="str">
        <f>IF(B13="","Please enter at least 4 values","")</f>
        <v>Please enter at least 4 values</v>
      </c>
    </row>
    <row r="9" spans="1:7" ht="14.25" thickBot="1" thickTop="1">
      <c r="A9" s="6" t="s">
        <v>2</v>
      </c>
      <c r="B9" s="7" t="s">
        <v>3</v>
      </c>
      <c r="C9" s="30" t="s">
        <v>19</v>
      </c>
      <c r="D9" s="30" t="s">
        <v>20</v>
      </c>
      <c r="E9" s="30" t="s">
        <v>23</v>
      </c>
      <c r="F9" s="7" t="s">
        <v>4</v>
      </c>
      <c r="G9" s="8" t="s">
        <v>5</v>
      </c>
    </row>
    <row r="10" spans="1:7" ht="13.5" thickTop="1">
      <c r="A10" s="9">
        <v>1</v>
      </c>
      <c r="B10" s="50"/>
      <c r="C10" s="31" t="e">
        <f>B10/G7</f>
        <v>#REF!</v>
      </c>
      <c r="D10" s="58" t="e">
        <f>(INDEX(B10:B69,COUNT(B10:B69))/D7-B10/G7)/COUNT(B10:B69)</f>
        <v>#REF!</v>
      </c>
      <c r="E10" s="59" t="e">
        <f>F4*(B10/C10)+(1-F4)*G7</f>
        <v>#REF!</v>
      </c>
      <c r="F10" s="33"/>
      <c r="G10" s="33">
        <f aca="true" t="shared" si="0" ref="G10:G69">IF((F10&lt;&gt;"")*AND(B10&lt;&gt;""),ABS(B10-F10),"")</f>
      </c>
    </row>
    <row r="11" spans="1:7" ht="12.75">
      <c r="A11" s="9">
        <v>2</v>
      </c>
      <c r="B11" s="50"/>
      <c r="C11" s="34">
        <f>IF(B11&lt;&gt;"",$B$4*B11/F7+(1-$B$4)*(C10+D10),"")</f>
      </c>
      <c r="D11" s="60">
        <f>IF(B11&lt;&gt;"",$D$4*(C11-C10)+(1-$D$4)*D10,"")</f>
      </c>
      <c r="E11" s="61" t="e">
        <f>F4*(B11/C11)+(1-F4)*F7</f>
        <v>#VALUE!</v>
      </c>
      <c r="F11" s="36" t="e">
        <f>(C10+D10)*F7</f>
        <v>#REF!</v>
      </c>
      <c r="G11" s="36" t="e">
        <f t="shared" si="0"/>
        <v>#REF!</v>
      </c>
    </row>
    <row r="12" spans="1:7" ht="12.75">
      <c r="A12" s="9">
        <v>3</v>
      </c>
      <c r="B12" s="50"/>
      <c r="C12" s="34">
        <f>IF(B12&lt;&gt;"",$B$4*B12/E7+(1-$B$4)*(C11+D11),"")</f>
      </c>
      <c r="D12" s="60">
        <f aca="true" t="shared" si="1" ref="D12:D69">IF(B12&lt;&gt;"",$D$4*(C12-C11)+(1-$D$4)*D11,"")</f>
      </c>
      <c r="E12" s="61" t="e">
        <f>F4*(B12/C12)+(1-F4)*E7</f>
        <v>#VALUE!</v>
      </c>
      <c r="F12" s="36" t="e">
        <f>(C11+D11)*E7</f>
        <v>#VALUE!</v>
      </c>
      <c r="G12" s="36" t="e">
        <f t="shared" si="0"/>
        <v>#VALUE!</v>
      </c>
    </row>
    <row r="13" spans="1:7" ht="12.75">
      <c r="A13" s="9">
        <v>4</v>
      </c>
      <c r="B13" s="50"/>
      <c r="C13" s="34">
        <f>IF(B13&lt;&gt;"",$B$4*B13/D7+(1-$B$4)*(C12+D12),"")</f>
      </c>
      <c r="D13" s="60">
        <f t="shared" si="1"/>
      </c>
      <c r="E13" s="61" t="e">
        <f>F4*(B13/C13)+(1-F4)*D7</f>
        <v>#VALUE!</v>
      </c>
      <c r="F13" s="36" t="e">
        <f>(C12+D12)*D7</f>
        <v>#VALUE!</v>
      </c>
      <c r="G13" s="36" t="e">
        <f t="shared" si="0"/>
        <v>#VALUE!</v>
      </c>
    </row>
    <row r="14" spans="1:7" ht="12.75">
      <c r="A14" s="9">
        <v>5</v>
      </c>
      <c r="B14" s="50"/>
      <c r="C14" s="34">
        <f>IF(B14&lt;&gt;"",$B$4*B14/E10+(1-$B$4)*(C13+D13),"")</f>
      </c>
      <c r="D14" s="60">
        <f t="shared" si="1"/>
      </c>
      <c r="E14" s="61">
        <f>IF(B14&lt;&gt;"",$F$4*(B14/C14)+(1-$F$4)*E10,"")</f>
      </c>
      <c r="F14" s="36">
        <f>IF(B13&lt;&gt;"",(C13+D13)*E10,"")</f>
      </c>
      <c r="G14" s="36">
        <f t="shared" si="0"/>
      </c>
    </row>
    <row r="15" spans="1:7" ht="12.75">
      <c r="A15" s="9">
        <v>6</v>
      </c>
      <c r="B15" s="50"/>
      <c r="C15" s="34">
        <f aca="true" t="shared" si="2" ref="C15:C69">IF(B15&lt;&gt;"",$B$4*B15/E11+(1-$B$4)*(C14+D14),"")</f>
      </c>
      <c r="D15" s="60">
        <f t="shared" si="1"/>
      </c>
      <c r="E15" s="61">
        <f aca="true" t="shared" si="3" ref="E15:E69">IF(B15&lt;&gt;"",$F$4*(B15/C15)+(1-$F$4)*E11,"")</f>
      </c>
      <c r="F15" s="36">
        <f>IF(B14&lt;&gt;"",(C14+D14)*E11,"")</f>
      </c>
      <c r="G15" s="36">
        <f t="shared" si="0"/>
      </c>
    </row>
    <row r="16" spans="1:7" ht="12.75">
      <c r="A16" s="9">
        <v>7</v>
      </c>
      <c r="B16" s="50"/>
      <c r="C16" s="34">
        <f t="shared" si="2"/>
      </c>
      <c r="D16" s="60">
        <f t="shared" si="1"/>
      </c>
      <c r="E16" s="61">
        <f t="shared" si="3"/>
      </c>
      <c r="F16" s="36">
        <f aca="true" t="shared" si="4" ref="F16:F69">IF(B15&lt;&gt;"",(C15+D15)*E12,"")</f>
      </c>
      <c r="G16" s="36">
        <f t="shared" si="0"/>
      </c>
    </row>
    <row r="17" spans="1:7" ht="12.75">
      <c r="A17" s="9">
        <v>8</v>
      </c>
      <c r="B17" s="50"/>
      <c r="C17" s="34">
        <f t="shared" si="2"/>
      </c>
      <c r="D17" s="60">
        <f t="shared" si="1"/>
      </c>
      <c r="E17" s="61">
        <f t="shared" si="3"/>
      </c>
      <c r="F17" s="36">
        <f t="shared" si="4"/>
      </c>
      <c r="G17" s="36">
        <f t="shared" si="0"/>
      </c>
    </row>
    <row r="18" spans="1:7" ht="12.75">
      <c r="A18" s="9">
        <v>9</v>
      </c>
      <c r="B18" s="50"/>
      <c r="C18" s="34">
        <f t="shared" si="2"/>
      </c>
      <c r="D18" s="60">
        <f t="shared" si="1"/>
      </c>
      <c r="E18" s="61">
        <f t="shared" si="3"/>
      </c>
      <c r="F18" s="36">
        <f>IF(B17&lt;&gt;"",(C17+D17)*E14,"")</f>
      </c>
      <c r="G18" s="36">
        <f t="shared" si="0"/>
      </c>
    </row>
    <row r="19" spans="1:7" ht="12.75">
      <c r="A19" s="9">
        <v>10</v>
      </c>
      <c r="B19" s="50"/>
      <c r="C19" s="34">
        <f t="shared" si="2"/>
      </c>
      <c r="D19" s="60">
        <f t="shared" si="1"/>
      </c>
      <c r="E19" s="61">
        <f t="shared" si="3"/>
      </c>
      <c r="F19" s="36">
        <f t="shared" si="4"/>
      </c>
      <c r="G19" s="36">
        <f t="shared" si="0"/>
      </c>
    </row>
    <row r="20" spans="1:7" ht="12.75">
      <c r="A20" s="9">
        <v>11</v>
      </c>
      <c r="B20" s="50"/>
      <c r="C20" s="34">
        <f t="shared" si="2"/>
      </c>
      <c r="D20" s="60">
        <f t="shared" si="1"/>
      </c>
      <c r="E20" s="61">
        <f t="shared" si="3"/>
      </c>
      <c r="F20" s="36">
        <f t="shared" si="4"/>
      </c>
      <c r="G20" s="36">
        <f t="shared" si="0"/>
      </c>
    </row>
    <row r="21" spans="1:7" ht="12.75">
      <c r="A21" s="9">
        <v>12</v>
      </c>
      <c r="B21" s="50"/>
      <c r="C21" s="34">
        <f t="shared" si="2"/>
      </c>
      <c r="D21" s="60">
        <f t="shared" si="1"/>
      </c>
      <c r="E21" s="61">
        <f t="shared" si="3"/>
      </c>
      <c r="F21" s="36">
        <f t="shared" si="4"/>
      </c>
      <c r="G21" s="36">
        <f t="shared" si="0"/>
      </c>
    </row>
    <row r="22" spans="1:7" ht="12.75">
      <c r="A22" s="9">
        <v>13</v>
      </c>
      <c r="B22" s="50"/>
      <c r="C22" s="34">
        <f t="shared" si="2"/>
      </c>
      <c r="D22" s="60">
        <f t="shared" si="1"/>
      </c>
      <c r="E22" s="61">
        <f t="shared" si="3"/>
      </c>
      <c r="F22" s="36">
        <f t="shared" si="4"/>
      </c>
      <c r="G22" s="36">
        <f t="shared" si="0"/>
      </c>
    </row>
    <row r="23" spans="1:7" ht="12.75">
      <c r="A23" s="9">
        <v>14</v>
      </c>
      <c r="B23" s="50"/>
      <c r="C23" s="34">
        <f t="shared" si="2"/>
      </c>
      <c r="D23" s="60">
        <f t="shared" si="1"/>
      </c>
      <c r="E23" s="61">
        <f t="shared" si="3"/>
      </c>
      <c r="F23" s="36">
        <f t="shared" si="4"/>
      </c>
      <c r="G23" s="36">
        <f t="shared" si="0"/>
      </c>
    </row>
    <row r="24" spans="1:7" ht="12.75">
      <c r="A24" s="9">
        <v>15</v>
      </c>
      <c r="B24" s="50"/>
      <c r="C24" s="34">
        <f t="shared" si="2"/>
      </c>
      <c r="D24" s="60">
        <f t="shared" si="1"/>
      </c>
      <c r="E24" s="61">
        <f t="shared" si="3"/>
      </c>
      <c r="F24" s="36">
        <f t="shared" si="4"/>
      </c>
      <c r="G24" s="36">
        <f t="shared" si="0"/>
      </c>
    </row>
    <row r="25" spans="1:7" ht="12.75">
      <c r="A25" s="9">
        <v>16</v>
      </c>
      <c r="B25" s="50"/>
      <c r="C25" s="34">
        <f t="shared" si="2"/>
      </c>
      <c r="D25" s="60">
        <f t="shared" si="1"/>
      </c>
      <c r="E25" s="61">
        <f t="shared" si="3"/>
      </c>
      <c r="F25" s="36">
        <f t="shared" si="4"/>
      </c>
      <c r="G25" s="36">
        <f t="shared" si="0"/>
      </c>
    </row>
    <row r="26" spans="1:7" ht="12.75">
      <c r="A26" s="9">
        <v>17</v>
      </c>
      <c r="B26" s="50"/>
      <c r="C26" s="34">
        <f t="shared" si="2"/>
      </c>
      <c r="D26" s="60">
        <f t="shared" si="1"/>
      </c>
      <c r="E26" s="61">
        <f t="shared" si="3"/>
      </c>
      <c r="F26" s="36">
        <f t="shared" si="4"/>
      </c>
      <c r="G26" s="36">
        <f t="shared" si="0"/>
      </c>
    </row>
    <row r="27" spans="1:9" ht="12.75">
      <c r="A27" s="9">
        <v>18</v>
      </c>
      <c r="B27" s="50"/>
      <c r="C27" s="34">
        <f t="shared" si="2"/>
      </c>
      <c r="D27" s="60">
        <f t="shared" si="1"/>
      </c>
      <c r="E27" s="61">
        <f t="shared" si="3"/>
      </c>
      <c r="F27" s="36">
        <f t="shared" si="4"/>
      </c>
      <c r="G27" s="36">
        <f t="shared" si="0"/>
      </c>
      <c r="H27" s="37"/>
      <c r="I27" s="15"/>
    </row>
    <row r="28" spans="1:8" ht="12.75">
      <c r="A28" s="9">
        <v>19</v>
      </c>
      <c r="B28" s="50"/>
      <c r="C28" s="34">
        <f t="shared" si="2"/>
      </c>
      <c r="D28" s="60">
        <f t="shared" si="1"/>
      </c>
      <c r="E28" s="61">
        <f t="shared" si="3"/>
      </c>
      <c r="F28" s="36">
        <f t="shared" si="4"/>
      </c>
      <c r="G28" s="36">
        <f t="shared" si="0"/>
      </c>
      <c r="H28" s="37"/>
    </row>
    <row r="29" spans="1:8" ht="12.75">
      <c r="A29" s="9">
        <v>20</v>
      </c>
      <c r="B29" s="50"/>
      <c r="C29" s="34">
        <f t="shared" si="2"/>
      </c>
      <c r="D29" s="60">
        <f t="shared" si="1"/>
      </c>
      <c r="E29" s="61">
        <f t="shared" si="3"/>
      </c>
      <c r="F29" s="36">
        <f t="shared" si="4"/>
      </c>
      <c r="G29" s="36">
        <f t="shared" si="0"/>
      </c>
      <c r="H29" s="37"/>
    </row>
    <row r="30" spans="1:17" ht="12.75">
      <c r="A30" s="9">
        <v>21</v>
      </c>
      <c r="B30" s="50"/>
      <c r="C30" s="34">
        <f t="shared" si="2"/>
      </c>
      <c r="D30" s="60">
        <f t="shared" si="1"/>
      </c>
      <c r="E30" s="61">
        <f t="shared" si="3"/>
      </c>
      <c r="F30" s="36">
        <f t="shared" si="4"/>
      </c>
      <c r="G30" s="36">
        <f t="shared" si="0"/>
      </c>
      <c r="H30" s="37"/>
      <c r="Q30"/>
    </row>
    <row r="31" spans="1:8" ht="12.75">
      <c r="A31" s="9">
        <v>22</v>
      </c>
      <c r="B31" s="50"/>
      <c r="C31" s="34">
        <f t="shared" si="2"/>
      </c>
      <c r="D31" s="60">
        <f t="shared" si="1"/>
      </c>
      <c r="E31" s="61">
        <f t="shared" si="3"/>
      </c>
      <c r="F31" s="36">
        <f t="shared" si="4"/>
      </c>
      <c r="G31" s="36">
        <f t="shared" si="0"/>
      </c>
      <c r="H31" s="37"/>
    </row>
    <row r="32" spans="1:8" ht="12.75">
      <c r="A32" s="9">
        <v>23</v>
      </c>
      <c r="B32" s="50"/>
      <c r="C32" s="34">
        <f t="shared" si="2"/>
      </c>
      <c r="D32" s="60">
        <f t="shared" si="1"/>
      </c>
      <c r="E32" s="61">
        <f t="shared" si="3"/>
      </c>
      <c r="F32" s="36">
        <f t="shared" si="4"/>
      </c>
      <c r="G32" s="36">
        <f t="shared" si="0"/>
      </c>
      <c r="H32" s="37"/>
    </row>
    <row r="33" spans="1:8" ht="12.75">
      <c r="A33" s="9">
        <v>24</v>
      </c>
      <c r="B33" s="50"/>
      <c r="C33" s="34">
        <f t="shared" si="2"/>
      </c>
      <c r="D33" s="60">
        <f t="shared" si="1"/>
      </c>
      <c r="E33" s="61">
        <f t="shared" si="3"/>
      </c>
      <c r="F33" s="36">
        <f t="shared" si="4"/>
      </c>
      <c r="G33" s="36">
        <f t="shared" si="0"/>
      </c>
      <c r="H33" s="37"/>
    </row>
    <row r="34" spans="1:8" ht="12.75">
      <c r="A34" s="9">
        <v>25</v>
      </c>
      <c r="B34" s="50"/>
      <c r="C34" s="34">
        <f t="shared" si="2"/>
      </c>
      <c r="D34" s="60">
        <f t="shared" si="1"/>
      </c>
      <c r="E34" s="61">
        <f t="shared" si="3"/>
      </c>
      <c r="F34" s="36">
        <f t="shared" si="4"/>
      </c>
      <c r="G34" s="36">
        <f t="shared" si="0"/>
      </c>
      <c r="H34" s="37"/>
    </row>
    <row r="35" spans="1:8" ht="12.75">
      <c r="A35" s="9">
        <v>26</v>
      </c>
      <c r="B35" s="50"/>
      <c r="C35" s="34">
        <f t="shared" si="2"/>
      </c>
      <c r="D35" s="60">
        <f t="shared" si="1"/>
      </c>
      <c r="E35" s="61">
        <f t="shared" si="3"/>
      </c>
      <c r="F35" s="36">
        <f t="shared" si="4"/>
      </c>
      <c r="G35" s="36">
        <f t="shared" si="0"/>
      </c>
      <c r="H35" s="37"/>
    </row>
    <row r="36" spans="1:8" ht="12.75">
      <c r="A36" s="9">
        <v>27</v>
      </c>
      <c r="B36" s="50"/>
      <c r="C36" s="34">
        <f t="shared" si="2"/>
      </c>
      <c r="D36" s="60">
        <f t="shared" si="1"/>
      </c>
      <c r="E36" s="61">
        <f t="shared" si="3"/>
      </c>
      <c r="F36" s="36">
        <f t="shared" si="4"/>
      </c>
      <c r="G36" s="36">
        <f t="shared" si="0"/>
      </c>
      <c r="H36" s="37"/>
    </row>
    <row r="37" spans="1:8" ht="12.75">
      <c r="A37" s="9">
        <v>28</v>
      </c>
      <c r="B37" s="50"/>
      <c r="C37" s="34">
        <f t="shared" si="2"/>
      </c>
      <c r="D37" s="60">
        <f t="shared" si="1"/>
      </c>
      <c r="E37" s="61">
        <f t="shared" si="3"/>
      </c>
      <c r="F37" s="36">
        <f t="shared" si="4"/>
      </c>
      <c r="G37" s="36">
        <f t="shared" si="0"/>
      </c>
      <c r="H37" s="37"/>
    </row>
    <row r="38" spans="1:8" ht="12.75">
      <c r="A38" s="9">
        <v>29</v>
      </c>
      <c r="B38" s="50"/>
      <c r="C38" s="34">
        <f t="shared" si="2"/>
      </c>
      <c r="D38" s="60">
        <f t="shared" si="1"/>
      </c>
      <c r="E38" s="61">
        <f t="shared" si="3"/>
      </c>
      <c r="F38" s="36">
        <f t="shared" si="4"/>
      </c>
      <c r="G38" s="36">
        <f t="shared" si="0"/>
      </c>
      <c r="H38" s="39"/>
    </row>
    <row r="39" spans="1:8" ht="12.75">
      <c r="A39" s="9">
        <v>30</v>
      </c>
      <c r="B39" s="50"/>
      <c r="C39" s="34">
        <f t="shared" si="2"/>
      </c>
      <c r="D39" s="60">
        <f t="shared" si="1"/>
      </c>
      <c r="E39" s="61">
        <f t="shared" si="3"/>
      </c>
      <c r="F39" s="36">
        <f t="shared" si="4"/>
      </c>
      <c r="G39" s="36">
        <f t="shared" si="0"/>
      </c>
      <c r="H39" s="38"/>
    </row>
    <row r="40" spans="1:8" ht="12.75">
      <c r="A40" s="9">
        <v>31</v>
      </c>
      <c r="B40" s="50"/>
      <c r="C40" s="34">
        <f t="shared" si="2"/>
      </c>
      <c r="D40" s="60">
        <f t="shared" si="1"/>
      </c>
      <c r="E40" s="61">
        <f t="shared" si="3"/>
      </c>
      <c r="F40" s="36">
        <f t="shared" si="4"/>
      </c>
      <c r="G40" s="36">
        <f t="shared" si="0"/>
      </c>
      <c r="H40" s="15"/>
    </row>
    <row r="41" spans="1:8" ht="12.75">
      <c r="A41" s="9">
        <v>32</v>
      </c>
      <c r="B41" s="50"/>
      <c r="C41" s="34">
        <f t="shared" si="2"/>
      </c>
      <c r="D41" s="60">
        <f t="shared" si="1"/>
      </c>
      <c r="E41" s="61">
        <f t="shared" si="3"/>
      </c>
      <c r="F41" s="36">
        <f t="shared" si="4"/>
      </c>
      <c r="G41" s="36">
        <f t="shared" si="0"/>
      </c>
      <c r="H41" s="15"/>
    </row>
    <row r="42" spans="1:8" ht="12.75">
      <c r="A42" s="9">
        <v>33</v>
      </c>
      <c r="B42" s="50"/>
      <c r="C42" s="34">
        <f t="shared" si="2"/>
      </c>
      <c r="D42" s="60">
        <f t="shared" si="1"/>
      </c>
      <c r="E42" s="61">
        <f t="shared" si="3"/>
      </c>
      <c r="F42" s="36">
        <f t="shared" si="4"/>
      </c>
      <c r="G42" s="36">
        <f t="shared" si="0"/>
      </c>
      <c r="H42" s="15"/>
    </row>
    <row r="43" spans="1:8" ht="12.75">
      <c r="A43" s="9">
        <v>34</v>
      </c>
      <c r="B43" s="50"/>
      <c r="C43" s="34">
        <f t="shared" si="2"/>
      </c>
      <c r="D43" s="60">
        <f t="shared" si="1"/>
      </c>
      <c r="E43" s="61">
        <f t="shared" si="3"/>
      </c>
      <c r="F43" s="36">
        <f t="shared" si="4"/>
      </c>
      <c r="G43" s="36">
        <f t="shared" si="0"/>
      </c>
      <c r="H43" s="15"/>
    </row>
    <row r="44" spans="1:8" ht="12.75">
      <c r="A44" s="9">
        <v>35</v>
      </c>
      <c r="B44" s="50"/>
      <c r="C44" s="34">
        <f t="shared" si="2"/>
      </c>
      <c r="D44" s="60">
        <f t="shared" si="1"/>
      </c>
      <c r="E44" s="61">
        <f t="shared" si="3"/>
      </c>
      <c r="F44" s="36">
        <f t="shared" si="4"/>
      </c>
      <c r="G44" s="36">
        <f t="shared" si="0"/>
      </c>
      <c r="H44" s="15"/>
    </row>
    <row r="45" spans="1:9" ht="12.75">
      <c r="A45" s="9">
        <v>36</v>
      </c>
      <c r="B45" s="50"/>
      <c r="C45" s="34">
        <f t="shared" si="2"/>
      </c>
      <c r="D45" s="60">
        <f t="shared" si="1"/>
      </c>
      <c r="E45" s="61">
        <f t="shared" si="3"/>
      </c>
      <c r="F45" s="36">
        <f t="shared" si="4"/>
      </c>
      <c r="G45" s="36">
        <f t="shared" si="0"/>
      </c>
      <c r="H45" s="15"/>
      <c r="I45" s="15"/>
    </row>
    <row r="46" spans="1:9" ht="12.75">
      <c r="A46" s="9">
        <v>37</v>
      </c>
      <c r="B46" s="50"/>
      <c r="C46" s="34">
        <f t="shared" si="2"/>
      </c>
      <c r="D46" s="60">
        <f t="shared" si="1"/>
      </c>
      <c r="E46" s="61">
        <f t="shared" si="3"/>
      </c>
      <c r="F46" s="36">
        <f t="shared" si="4"/>
      </c>
      <c r="G46" s="36">
        <f t="shared" si="0"/>
      </c>
      <c r="H46" s="15"/>
      <c r="I46" s="15"/>
    </row>
    <row r="47" spans="1:9" ht="12.75">
      <c r="A47" s="9">
        <v>38</v>
      </c>
      <c r="B47" s="50"/>
      <c r="C47" s="34">
        <f t="shared" si="2"/>
      </c>
      <c r="D47" s="60">
        <f t="shared" si="1"/>
      </c>
      <c r="E47" s="61">
        <f t="shared" si="3"/>
      </c>
      <c r="F47" s="36">
        <f t="shared" si="4"/>
      </c>
      <c r="G47" s="36">
        <f t="shared" si="0"/>
      </c>
      <c r="H47" s="15"/>
      <c r="I47" s="15"/>
    </row>
    <row r="48" spans="1:9" ht="12.75">
      <c r="A48" s="9">
        <v>39</v>
      </c>
      <c r="B48" s="50"/>
      <c r="C48" s="34">
        <f t="shared" si="2"/>
      </c>
      <c r="D48" s="60">
        <f t="shared" si="1"/>
      </c>
      <c r="E48" s="61">
        <f t="shared" si="3"/>
      </c>
      <c r="F48" s="36">
        <f t="shared" si="4"/>
      </c>
      <c r="G48" s="36">
        <f t="shared" si="0"/>
      </c>
      <c r="H48" s="15"/>
      <c r="I48" s="15"/>
    </row>
    <row r="49" spans="1:9" ht="12.75">
      <c r="A49" s="9">
        <v>40</v>
      </c>
      <c r="B49" s="50"/>
      <c r="C49" s="34">
        <f t="shared" si="2"/>
      </c>
      <c r="D49" s="60">
        <f t="shared" si="1"/>
      </c>
      <c r="E49" s="61">
        <f t="shared" si="3"/>
      </c>
      <c r="F49" s="36">
        <f t="shared" si="4"/>
      </c>
      <c r="G49" s="36">
        <f t="shared" si="0"/>
      </c>
      <c r="I49" s="15"/>
    </row>
    <row r="50" spans="1:9" ht="12.75">
      <c r="A50" s="9">
        <v>41</v>
      </c>
      <c r="B50" s="50"/>
      <c r="C50" s="34">
        <f t="shared" si="2"/>
      </c>
      <c r="D50" s="60">
        <f t="shared" si="1"/>
      </c>
      <c r="E50" s="61">
        <f t="shared" si="3"/>
      </c>
      <c r="F50" s="36">
        <f t="shared" si="4"/>
      </c>
      <c r="G50" s="36">
        <f t="shared" si="0"/>
      </c>
      <c r="I50" s="15"/>
    </row>
    <row r="51" spans="1:7" ht="12.75">
      <c r="A51" s="9">
        <v>42</v>
      </c>
      <c r="B51" s="50"/>
      <c r="C51" s="34">
        <f t="shared" si="2"/>
      </c>
      <c r="D51" s="60">
        <f t="shared" si="1"/>
      </c>
      <c r="E51" s="61">
        <f t="shared" si="3"/>
      </c>
      <c r="F51" s="36">
        <f t="shared" si="4"/>
      </c>
      <c r="G51" s="36">
        <f t="shared" si="0"/>
      </c>
    </row>
    <row r="52" spans="1:7" ht="12.75">
      <c r="A52" s="9">
        <v>43</v>
      </c>
      <c r="B52" s="50"/>
      <c r="C52" s="34">
        <f t="shared" si="2"/>
      </c>
      <c r="D52" s="60">
        <f t="shared" si="1"/>
      </c>
      <c r="E52" s="61">
        <f t="shared" si="3"/>
      </c>
      <c r="F52" s="36">
        <f t="shared" si="4"/>
      </c>
      <c r="G52" s="36">
        <f t="shared" si="0"/>
      </c>
    </row>
    <row r="53" spans="1:7" ht="12.75">
      <c r="A53" s="9">
        <v>44</v>
      </c>
      <c r="B53" s="50"/>
      <c r="C53" s="34">
        <f t="shared" si="2"/>
      </c>
      <c r="D53" s="60">
        <f t="shared" si="1"/>
      </c>
      <c r="E53" s="61">
        <f t="shared" si="3"/>
      </c>
      <c r="F53" s="36">
        <f t="shared" si="4"/>
      </c>
      <c r="G53" s="36">
        <f t="shared" si="0"/>
      </c>
    </row>
    <row r="54" spans="1:7" ht="12.75">
      <c r="A54" s="9">
        <v>45</v>
      </c>
      <c r="B54" s="50"/>
      <c r="C54" s="34">
        <f t="shared" si="2"/>
      </c>
      <c r="D54" s="60">
        <f t="shared" si="1"/>
      </c>
      <c r="E54" s="61">
        <f t="shared" si="3"/>
      </c>
      <c r="F54" s="36">
        <f t="shared" si="4"/>
      </c>
      <c r="G54" s="36">
        <f t="shared" si="0"/>
      </c>
    </row>
    <row r="55" spans="1:7" ht="12.75">
      <c r="A55" s="9">
        <v>46</v>
      </c>
      <c r="B55" s="50"/>
      <c r="C55" s="34">
        <f t="shared" si="2"/>
      </c>
      <c r="D55" s="60">
        <f t="shared" si="1"/>
      </c>
      <c r="E55" s="61">
        <f t="shared" si="3"/>
      </c>
      <c r="F55" s="36">
        <f t="shared" si="4"/>
      </c>
      <c r="G55" s="36">
        <f t="shared" si="0"/>
      </c>
    </row>
    <row r="56" spans="1:7" ht="12.75">
      <c r="A56" s="9">
        <v>47</v>
      </c>
      <c r="B56" s="50"/>
      <c r="C56" s="34">
        <f t="shared" si="2"/>
      </c>
      <c r="D56" s="60">
        <f t="shared" si="1"/>
      </c>
      <c r="E56" s="61">
        <f t="shared" si="3"/>
      </c>
      <c r="F56" s="36">
        <f t="shared" si="4"/>
      </c>
      <c r="G56" s="36">
        <f t="shared" si="0"/>
      </c>
    </row>
    <row r="57" spans="1:7" ht="12.75">
      <c r="A57" s="9">
        <v>48</v>
      </c>
      <c r="B57" s="50"/>
      <c r="C57" s="34">
        <f t="shared" si="2"/>
      </c>
      <c r="D57" s="60">
        <f t="shared" si="1"/>
      </c>
      <c r="E57" s="61">
        <f t="shared" si="3"/>
      </c>
      <c r="F57" s="36">
        <f t="shared" si="4"/>
      </c>
      <c r="G57" s="36">
        <f t="shared" si="0"/>
      </c>
    </row>
    <row r="58" spans="1:7" ht="12.75">
      <c r="A58" s="9">
        <v>49</v>
      </c>
      <c r="B58" s="50"/>
      <c r="C58" s="34">
        <f t="shared" si="2"/>
      </c>
      <c r="D58" s="60">
        <f t="shared" si="1"/>
      </c>
      <c r="E58" s="61">
        <f t="shared" si="3"/>
      </c>
      <c r="F58" s="36">
        <f t="shared" si="4"/>
      </c>
      <c r="G58" s="36">
        <f t="shared" si="0"/>
      </c>
    </row>
    <row r="59" spans="1:7" ht="12.75">
      <c r="A59" s="9">
        <v>50</v>
      </c>
      <c r="B59" s="50"/>
      <c r="C59" s="34">
        <f t="shared" si="2"/>
      </c>
      <c r="D59" s="60">
        <f t="shared" si="1"/>
      </c>
      <c r="E59" s="61">
        <f t="shared" si="3"/>
      </c>
      <c r="F59" s="36">
        <f t="shared" si="4"/>
      </c>
      <c r="G59" s="36">
        <f t="shared" si="0"/>
      </c>
    </row>
    <row r="60" spans="1:7" ht="12.75">
      <c r="A60" s="9">
        <v>51</v>
      </c>
      <c r="B60" s="50"/>
      <c r="C60" s="34">
        <f t="shared" si="2"/>
      </c>
      <c r="D60" s="60">
        <f t="shared" si="1"/>
      </c>
      <c r="E60" s="61">
        <f t="shared" si="3"/>
      </c>
      <c r="F60" s="36">
        <f t="shared" si="4"/>
      </c>
      <c r="G60" s="36">
        <f t="shared" si="0"/>
      </c>
    </row>
    <row r="61" spans="1:7" ht="12.75">
      <c r="A61" s="9">
        <v>52</v>
      </c>
      <c r="B61" s="50"/>
      <c r="C61" s="34">
        <f t="shared" si="2"/>
      </c>
      <c r="D61" s="60">
        <f t="shared" si="1"/>
      </c>
      <c r="E61" s="61">
        <f t="shared" si="3"/>
      </c>
      <c r="F61" s="36">
        <f t="shared" si="4"/>
      </c>
      <c r="G61" s="36">
        <f t="shared" si="0"/>
      </c>
    </row>
    <row r="62" spans="1:7" ht="12.75">
      <c r="A62" s="9">
        <v>53</v>
      </c>
      <c r="B62" s="50"/>
      <c r="C62" s="34">
        <f t="shared" si="2"/>
      </c>
      <c r="D62" s="60">
        <f t="shared" si="1"/>
      </c>
      <c r="E62" s="61">
        <f t="shared" si="3"/>
      </c>
      <c r="F62" s="36">
        <f t="shared" si="4"/>
      </c>
      <c r="G62" s="36">
        <f t="shared" si="0"/>
      </c>
    </row>
    <row r="63" spans="1:7" ht="12.75">
      <c r="A63" s="9">
        <v>54</v>
      </c>
      <c r="B63" s="50"/>
      <c r="C63" s="34">
        <f t="shared" si="2"/>
      </c>
      <c r="D63" s="60">
        <f t="shared" si="1"/>
      </c>
      <c r="E63" s="61">
        <f t="shared" si="3"/>
      </c>
      <c r="F63" s="36">
        <f t="shared" si="4"/>
      </c>
      <c r="G63" s="36">
        <f t="shared" si="0"/>
      </c>
    </row>
    <row r="64" spans="1:7" ht="12.75">
      <c r="A64" s="9">
        <v>55</v>
      </c>
      <c r="B64" s="50"/>
      <c r="C64" s="34">
        <f t="shared" si="2"/>
      </c>
      <c r="D64" s="60">
        <f t="shared" si="1"/>
      </c>
      <c r="E64" s="61">
        <f t="shared" si="3"/>
      </c>
      <c r="F64" s="36">
        <f t="shared" si="4"/>
      </c>
      <c r="G64" s="36">
        <f t="shared" si="0"/>
      </c>
    </row>
    <row r="65" spans="1:7" ht="12.75">
      <c r="A65" s="9">
        <v>56</v>
      </c>
      <c r="B65" s="50"/>
      <c r="C65" s="34">
        <f t="shared" si="2"/>
      </c>
      <c r="D65" s="60">
        <f t="shared" si="1"/>
      </c>
      <c r="E65" s="61">
        <f t="shared" si="3"/>
      </c>
      <c r="F65" s="36">
        <f t="shared" si="4"/>
      </c>
      <c r="G65" s="36">
        <f t="shared" si="0"/>
      </c>
    </row>
    <row r="66" spans="1:7" ht="12.75">
      <c r="A66" s="9">
        <v>57</v>
      </c>
      <c r="B66" s="50"/>
      <c r="C66" s="34">
        <f t="shared" si="2"/>
      </c>
      <c r="D66" s="60">
        <f t="shared" si="1"/>
      </c>
      <c r="E66" s="61">
        <f t="shared" si="3"/>
      </c>
      <c r="F66" s="36">
        <f t="shared" si="4"/>
      </c>
      <c r="G66" s="36">
        <f t="shared" si="0"/>
      </c>
    </row>
    <row r="67" spans="1:7" ht="12.75">
      <c r="A67" s="9">
        <v>58</v>
      </c>
      <c r="B67" s="50"/>
      <c r="C67" s="34">
        <f t="shared" si="2"/>
      </c>
      <c r="D67" s="60">
        <f t="shared" si="1"/>
      </c>
      <c r="E67" s="61">
        <f t="shared" si="3"/>
      </c>
      <c r="F67" s="36">
        <f t="shared" si="4"/>
      </c>
      <c r="G67" s="36">
        <f t="shared" si="0"/>
      </c>
    </row>
    <row r="68" spans="1:7" ht="12.75">
      <c r="A68" s="9">
        <v>59</v>
      </c>
      <c r="B68" s="50"/>
      <c r="C68" s="34">
        <f t="shared" si="2"/>
      </c>
      <c r="D68" s="60">
        <f t="shared" si="1"/>
      </c>
      <c r="E68" s="61">
        <f t="shared" si="3"/>
      </c>
      <c r="F68" s="36">
        <f t="shared" si="4"/>
      </c>
      <c r="G68" s="36">
        <f t="shared" si="0"/>
      </c>
    </row>
    <row r="69" spans="1:7" ht="13.5" thickBot="1">
      <c r="A69" s="17">
        <v>60</v>
      </c>
      <c r="B69" s="51"/>
      <c r="C69" s="41">
        <f t="shared" si="2"/>
      </c>
      <c r="D69" s="62">
        <f t="shared" si="1"/>
      </c>
      <c r="E69" s="63">
        <f t="shared" si="3"/>
      </c>
      <c r="F69" s="42">
        <f t="shared" si="4"/>
      </c>
      <c r="G69" s="43">
        <f t="shared" si="0"/>
      </c>
    </row>
    <row r="70" ht="13.5" thickTop="1"/>
    <row r="73" ht="12.75">
      <c r="A73" s="2" t="s">
        <v>26</v>
      </c>
    </row>
    <row r="75" spans="1:5" ht="12.75">
      <c r="A75" s="2" t="s">
        <v>27</v>
      </c>
      <c r="E75" s="26">
        <f>ROUND(COUNT(B10:B69)/4,0)</f>
        <v>0</v>
      </c>
    </row>
    <row r="77" spans="4:8" ht="12.75">
      <c r="D77" s="49"/>
      <c r="E77" s="28" t="s">
        <v>2</v>
      </c>
      <c r="F77" s="49"/>
      <c r="G77" s="49"/>
      <c r="H77" s="49"/>
    </row>
    <row r="78" spans="1:8" ht="12.75">
      <c r="A78" s="49" t="s">
        <v>25</v>
      </c>
      <c r="B78" s="49" t="s">
        <v>28</v>
      </c>
      <c r="D78" s="49" t="s">
        <v>25</v>
      </c>
      <c r="E78" s="28">
        <v>1</v>
      </c>
      <c r="F78" s="49">
        <v>2</v>
      </c>
      <c r="G78" s="49">
        <v>3</v>
      </c>
      <c r="H78" s="49">
        <v>4</v>
      </c>
    </row>
    <row r="79" spans="1:8" ht="12.75">
      <c r="A79" s="49">
        <v>1</v>
      </c>
      <c r="B79" s="49">
        <f>IF(($E$75+1)&gt;A79,AVERAGE(B10:B13),0)</f>
        <v>0</v>
      </c>
      <c r="D79" s="49">
        <v>1</v>
      </c>
      <c r="E79" s="28">
        <f>IF(B79&lt;&gt;0,B10/B79,0)</f>
        <v>0</v>
      </c>
      <c r="F79" s="28">
        <f>IF(B79&lt;&gt;0,B11/B79,0)</f>
        <v>0</v>
      </c>
      <c r="G79" s="28">
        <f>IF(B79&lt;&gt;0,B12/B79,0)</f>
        <v>0</v>
      </c>
      <c r="H79" s="28">
        <f>IF(B79&lt;&gt;0,B13/B79,0)</f>
        <v>0</v>
      </c>
    </row>
    <row r="80" spans="1:8" ht="12.75">
      <c r="A80" s="49">
        <v>2</v>
      </c>
      <c r="B80" s="49">
        <f>IF(($E$75+1)&gt;A80,AVERAGE(B14:B17),0)</f>
        <v>0</v>
      </c>
      <c r="D80" s="49">
        <v>2</v>
      </c>
      <c r="E80" s="28">
        <f>IF(B80&lt;&gt;0,B14/B80,0)</f>
        <v>0</v>
      </c>
      <c r="F80" s="28">
        <f>IF(B80&lt;&gt;0,B15/B80,0)</f>
        <v>0</v>
      </c>
      <c r="G80" s="28">
        <f>IF(B80&lt;&gt;0,B16/B80,0)</f>
        <v>0</v>
      </c>
      <c r="H80" s="28">
        <f>IF(B80&lt;&gt;0,B17/B80,0)</f>
        <v>0</v>
      </c>
    </row>
    <row r="81" spans="1:8" ht="12.75">
      <c r="A81" s="49">
        <v>3</v>
      </c>
      <c r="B81" s="49">
        <f>IF(($E$75+1)&gt;A81,AVERAGE(B18:B21),0)</f>
        <v>0</v>
      </c>
      <c r="D81" s="49">
        <v>3</v>
      </c>
      <c r="E81" s="28">
        <f>IF(B81&lt;&gt;0,B18/B81,0)</f>
        <v>0</v>
      </c>
      <c r="F81" s="28">
        <f>IF(B81&lt;&gt;0,B19/B81,0)</f>
        <v>0</v>
      </c>
      <c r="G81" s="28">
        <f>IF(B81&lt;&gt;0,B20/B81,0)</f>
        <v>0</v>
      </c>
      <c r="H81" s="28">
        <f>IF(B81&lt;&gt;0,B21/B81,0)</f>
        <v>0</v>
      </c>
    </row>
    <row r="82" spans="1:8" ht="12.75">
      <c r="A82" s="49">
        <v>4</v>
      </c>
      <c r="B82" s="49">
        <f>IF(($E$75+1)&gt;A82,AVERAGE(B22:B25),0)</f>
        <v>0</v>
      </c>
      <c r="D82" s="49">
        <v>4</v>
      </c>
      <c r="E82" s="28">
        <f>IF(B82&lt;&gt;0,B22/B82,0)</f>
        <v>0</v>
      </c>
      <c r="F82" s="28">
        <f>IF(B82&lt;&gt;0,B23/B82,0)</f>
        <v>0</v>
      </c>
      <c r="G82" s="28">
        <f>IF(B82&lt;&gt;0,B24/B82,0)</f>
        <v>0</v>
      </c>
      <c r="H82" s="28">
        <f>IF(B82&lt;&gt;0,B25/B82,0)</f>
        <v>0</v>
      </c>
    </row>
    <row r="83" spans="1:8" ht="12.75">
      <c r="A83" s="49">
        <v>5</v>
      </c>
      <c r="B83" s="49">
        <f>IF(($E$75+1)&gt;A83,AVERAGE(B26:B29),0)</f>
        <v>0</v>
      </c>
      <c r="D83" s="49">
        <v>5</v>
      </c>
      <c r="E83" s="28">
        <f>IF(B83&lt;&gt;0,B26/B83,0)</f>
        <v>0</v>
      </c>
      <c r="F83" s="28">
        <f>IF(B83&lt;&gt;0,B27/B83,0)</f>
        <v>0</v>
      </c>
      <c r="G83" s="28">
        <f>IF(B83&lt;&gt;0,B28/B83,0)</f>
        <v>0</v>
      </c>
      <c r="H83" s="28">
        <f>IF(B83&lt;&gt;0,B29/B83,0)</f>
        <v>0</v>
      </c>
    </row>
    <row r="84" spans="1:8" ht="12.75">
      <c r="A84" s="49">
        <v>6</v>
      </c>
      <c r="B84" s="49">
        <f>IF(($E$75+1)&gt;A84,AVERAGE(B30:B33),0)</f>
        <v>0</v>
      </c>
      <c r="D84" s="49">
        <v>6</v>
      </c>
      <c r="E84" s="28">
        <f>IF(B84&lt;&gt;0,B30/B84,0)</f>
        <v>0</v>
      </c>
      <c r="F84" s="28">
        <f>IF(B84&lt;&gt;0,B31/B84,0)</f>
        <v>0</v>
      </c>
      <c r="G84" s="28">
        <f>IF(B84&lt;&gt;0,B32/B84,0)</f>
        <v>0</v>
      </c>
      <c r="H84" s="28">
        <f>IF(B84&lt;&gt;0,B33/B84,0)</f>
        <v>0</v>
      </c>
    </row>
    <row r="85" spans="1:8" ht="12.75">
      <c r="A85" s="49">
        <v>7</v>
      </c>
      <c r="B85" s="49">
        <f>IF(($E$75+1)&gt;A85,AVERAGE(B34:B37),0)</f>
        <v>0</v>
      </c>
      <c r="D85" s="49">
        <v>7</v>
      </c>
      <c r="E85" s="28">
        <f>IF(B85&lt;&gt;0,B34/B85,0)</f>
        <v>0</v>
      </c>
      <c r="F85" s="28">
        <f>IF(B85&lt;&gt;0,B35/B85,0)</f>
        <v>0</v>
      </c>
      <c r="G85" s="28">
        <f>IF(B85&lt;&gt;0,B36/B85,0)</f>
        <v>0</v>
      </c>
      <c r="H85" s="28">
        <f>IF(B85&lt;&gt;0,B37/B85,0)</f>
        <v>0</v>
      </c>
    </row>
    <row r="86" spans="1:8" ht="12.75">
      <c r="A86" s="49">
        <v>8</v>
      </c>
      <c r="B86" s="49">
        <f>IF(($E$75+1)&gt;A86,AVERAGE(B38:B41),0)</f>
        <v>0</v>
      </c>
      <c r="D86" s="49">
        <v>8</v>
      </c>
      <c r="E86" s="28">
        <f>IF(B86&lt;&gt;0,B38/B86,0)</f>
        <v>0</v>
      </c>
      <c r="F86" s="28">
        <f>IF(B86&lt;&gt;0,B39/B86,0)</f>
        <v>0</v>
      </c>
      <c r="G86" s="28">
        <f>IF(B86&lt;&gt;0,B40/B86,0)</f>
        <v>0</v>
      </c>
      <c r="H86" s="28">
        <f>IF(B86&lt;&gt;0,B41/B86,0)</f>
        <v>0</v>
      </c>
    </row>
    <row r="87" spans="1:8" ht="12.75">
      <c r="A87" s="49">
        <v>9</v>
      </c>
      <c r="B87" s="49">
        <f>IF(($E$75+1)&gt;A87,AVERAGE(B42:B45),0)</f>
        <v>0</v>
      </c>
      <c r="D87" s="49">
        <v>9</v>
      </c>
      <c r="E87" s="28">
        <f>IF(B87&lt;&gt;0,B42/B87,0)</f>
        <v>0</v>
      </c>
      <c r="F87" s="28">
        <f>IF(B87&lt;&gt;0,B43/B87,0)</f>
        <v>0</v>
      </c>
      <c r="G87" s="28">
        <f>IF(B87&lt;&gt;0,B44/B87,0)</f>
        <v>0</v>
      </c>
      <c r="H87" s="28">
        <f>IF(B87&lt;&gt;0,B45/B87,0)</f>
        <v>0</v>
      </c>
    </row>
    <row r="88" spans="1:8" ht="12.75">
      <c r="A88" s="49">
        <v>10</v>
      </c>
      <c r="B88" s="49">
        <f>IF(($E$75+1)&gt;A88,AVERAGE(B46:B49),0)</f>
        <v>0</v>
      </c>
      <c r="D88" s="49">
        <v>10</v>
      </c>
      <c r="E88" s="28">
        <f>IF(B88&lt;&gt;0,B46/B88,0)</f>
        <v>0</v>
      </c>
      <c r="F88" s="28">
        <f>IF(B88&lt;&gt;0,B47/B88,0)</f>
        <v>0</v>
      </c>
      <c r="G88" s="28">
        <f>IF(B88&lt;&gt;0,B48/B88,0)</f>
        <v>0</v>
      </c>
      <c r="H88" s="28">
        <f>IF(B88&lt;&gt;0,B49/B88,0)</f>
        <v>0</v>
      </c>
    </row>
    <row r="89" spans="1:8" ht="12.75">
      <c r="A89" s="49">
        <v>11</v>
      </c>
      <c r="B89" s="49">
        <f>IF(($E$75+1)&gt;A89,AVERAGE(B50:B53),0)</f>
        <v>0</v>
      </c>
      <c r="D89" s="49">
        <v>11</v>
      </c>
      <c r="E89" s="28">
        <f>IF(B89&lt;&gt;0,B50/B89,0)</f>
        <v>0</v>
      </c>
      <c r="F89" s="28">
        <f>IF(B89&lt;&gt;0,B51/B89,0)</f>
        <v>0</v>
      </c>
      <c r="G89" s="28">
        <f>IF(B89&lt;&gt;0,B52/B89,0)</f>
        <v>0</v>
      </c>
      <c r="H89" s="28">
        <f>IF(B89&lt;&gt;0,B53/B89,0)</f>
        <v>0</v>
      </c>
    </row>
    <row r="90" spans="1:8" ht="12.75">
      <c r="A90" s="49">
        <v>12</v>
      </c>
      <c r="B90" s="49">
        <f>IF(($E$75+1)&gt;A90,AVERAGE(B54:B57),0)</f>
        <v>0</v>
      </c>
      <c r="D90" s="49">
        <v>12</v>
      </c>
      <c r="E90" s="28">
        <f>IF(B90&lt;&gt;0,B54/B90,0)</f>
        <v>0</v>
      </c>
      <c r="F90" s="28">
        <f>IF(B90&lt;&gt;0,B55/B90,0)</f>
        <v>0</v>
      </c>
      <c r="G90" s="28">
        <f>IF(B90&lt;&gt;0,B56/B90,0)</f>
        <v>0</v>
      </c>
      <c r="H90" s="28">
        <f>IF(B90&lt;&gt;0,B57/B90,0)</f>
        <v>0</v>
      </c>
    </row>
    <row r="91" spans="1:8" ht="12.75">
      <c r="A91" s="49">
        <v>13</v>
      </c>
      <c r="B91" s="49">
        <f>IF(($E$75+1)&gt;A91,AVERAGE(B58:B61),0)</f>
        <v>0</v>
      </c>
      <c r="D91" s="49">
        <v>13</v>
      </c>
      <c r="E91" s="28">
        <f>IF(B91&lt;&gt;0,B58/B91,0)</f>
        <v>0</v>
      </c>
      <c r="F91" s="28">
        <f>IF(B91&lt;&gt;0,B59/B91,0)</f>
        <v>0</v>
      </c>
      <c r="G91" s="28">
        <f>IF(B91&lt;&gt;0,B60/B91,0)</f>
        <v>0</v>
      </c>
      <c r="H91" s="28">
        <f>IF(B91&lt;&gt;0,B61/B91,0)</f>
        <v>0</v>
      </c>
    </row>
    <row r="92" spans="1:8" ht="12.75">
      <c r="A92" s="49">
        <v>14</v>
      </c>
      <c r="B92" s="49">
        <f>IF(($E$75+1)&gt;A92,AVERAGE(B62:B65),0)</f>
        <v>0</v>
      </c>
      <c r="D92" s="49">
        <v>14</v>
      </c>
      <c r="E92" s="28">
        <f>IF(B92&lt;&gt;0,B62/B92,0)</f>
        <v>0</v>
      </c>
      <c r="F92" s="28">
        <f>IF(B92&lt;&gt;0,B62/B92,0)</f>
        <v>0</v>
      </c>
      <c r="G92" s="28">
        <f>IF(B92&lt;&gt;0,B64/B92,0)</f>
        <v>0</v>
      </c>
      <c r="H92" s="28">
        <f>IF(B92&lt;&gt;0,B65/B92,0)</f>
        <v>0</v>
      </c>
    </row>
    <row r="93" spans="1:8" ht="12.75">
      <c r="A93" s="49">
        <v>15</v>
      </c>
      <c r="B93" s="49">
        <f>IF(($E$75+1)&gt;A93,AVERAGE(B66:B69),0)</f>
        <v>0</v>
      </c>
      <c r="D93" s="49">
        <v>15</v>
      </c>
      <c r="E93" s="28">
        <f>IF(B93&lt;&gt;0,B66/B93,0)</f>
        <v>0</v>
      </c>
      <c r="F93" s="28">
        <f>IF(B93&lt;&gt;0,B67/B93,0)</f>
        <v>0</v>
      </c>
      <c r="G93" s="28">
        <f>IF(B93&lt;&gt;0,B68/B93,0)</f>
        <v>0</v>
      </c>
      <c r="H93" s="28">
        <f>IF(B93&lt;&gt;0,B69/B93,0)</f>
        <v>0</v>
      </c>
    </row>
    <row r="94" spans="1:2" ht="12.75">
      <c r="A94" s="49"/>
      <c r="B94" s="49"/>
    </row>
    <row r="96" spans="6:8" ht="12.75">
      <c r="F96" s="26"/>
      <c r="G96" s="26"/>
      <c r="H96" s="26"/>
    </row>
  </sheetData>
  <sheetProtection sheet="1" objects="1" scenarios="1"/>
  <printOptions/>
  <pageMargins left="0.75" right="0.75" top="1" bottom="1" header="0.5" footer="0.5"/>
  <pageSetup horizontalDpi="600" verticalDpi="600" orientation="portrait" r:id="rId6"/>
  <drawing r:id="rId5"/>
  <legacyDrawing r:id="rId4"/>
  <oleObjects>
    <oleObject progId="Equation.3" shapeId="1557863" r:id="rId2"/>
    <oleObject progId="Equation.3" shapeId="1584276" r:id="rId3"/>
  </oleObjects>
</worksheet>
</file>

<file path=xl/worksheets/sheet7.xml><?xml version="1.0" encoding="utf-8"?>
<worksheet xmlns="http://schemas.openxmlformats.org/spreadsheetml/2006/main" xmlns:r="http://schemas.openxmlformats.org/officeDocument/2006/relationships">
  <sheetPr codeName="Sheet5"/>
  <dimension ref="A1:N69"/>
  <sheetViews>
    <sheetView tabSelected="1" workbookViewId="0" topLeftCell="A1">
      <selection activeCell="D5" sqref="D5"/>
    </sheetView>
  </sheetViews>
  <sheetFormatPr defaultColWidth="9.140625" defaultRowHeight="12.75"/>
  <cols>
    <col min="1" max="2" width="10.28125" style="2" customWidth="1"/>
    <col min="3" max="3" width="10.00390625" style="2" customWidth="1"/>
    <col min="4" max="4" width="9.140625" style="2" customWidth="1"/>
    <col min="5" max="5" width="10.421875" style="2" customWidth="1"/>
    <col min="6" max="6" width="10.140625" style="2" bestFit="1" customWidth="1"/>
    <col min="7" max="10" width="9.140625" style="2" customWidth="1"/>
    <col min="11" max="11" width="9.57421875" style="2" bestFit="1" customWidth="1"/>
    <col min="12" max="16384" width="9.140625" style="2" customWidth="1"/>
  </cols>
  <sheetData>
    <row r="1" ht="12.75">
      <c r="A1" s="1" t="s">
        <v>17</v>
      </c>
    </row>
    <row r="2" ht="12.75"/>
    <row r="3" spans="2:4" ht="13.5" thickBot="1">
      <c r="B3" s="21" t="s">
        <v>29</v>
      </c>
      <c r="C3" s="21" t="s">
        <v>30</v>
      </c>
      <c r="D3" s="21"/>
    </row>
    <row r="4" spans="1:5" ht="14.25" thickBot="1" thickTop="1">
      <c r="A4" s="22"/>
      <c r="B4" s="44" t="e">
        <f>INTERCEPT(B10:B69,A10:A69)</f>
        <v>#DIV/0!</v>
      </c>
      <c r="C4" s="44" t="e">
        <f>SLOPE(B10:B69,A10:A69)</f>
        <v>#DIV/0!</v>
      </c>
      <c r="D4" s="45"/>
      <c r="E4" s="22"/>
    </row>
    <row r="5" ht="14.25" thickBot="1" thickTop="1"/>
    <row r="6" spans="1:2" ht="13.5" thickTop="1">
      <c r="A6" s="3" t="s">
        <v>6</v>
      </c>
      <c r="B6" s="4" t="e">
        <f>SUM(D10:D69)/COUNT(D10:D69)</f>
        <v>#DIV/0!</v>
      </c>
    </row>
    <row r="7" spans="1:2" ht="13.5" thickBot="1">
      <c r="A7" s="3" t="s">
        <v>7</v>
      </c>
      <c r="B7" s="5">
        <f>SUMSQ(D10:D69)/(COUNT(D10:D69)-1)</f>
        <v>0</v>
      </c>
    </row>
    <row r="8" ht="14.25" thickBot="1" thickTop="1"/>
    <row r="9" spans="1:5" ht="14.25" thickBot="1" thickTop="1">
      <c r="A9" s="6" t="s">
        <v>2</v>
      </c>
      <c r="B9" s="7" t="s">
        <v>3</v>
      </c>
      <c r="C9" s="7" t="s">
        <v>4</v>
      </c>
      <c r="D9" s="8" t="s">
        <v>5</v>
      </c>
      <c r="E9"/>
    </row>
    <row r="10" spans="1:5" ht="13.5" thickTop="1">
      <c r="A10" s="9">
        <v>1</v>
      </c>
      <c r="B10" s="50"/>
      <c r="C10" s="10">
        <f>IF((B10&lt;&gt;"")*AND(B11&lt;&gt;""),B$4+$C$4*A10,"")</f>
      </c>
      <c r="D10" s="11"/>
      <c r="E10"/>
    </row>
    <row r="11" spans="1:5" ht="12.75">
      <c r="A11" s="9">
        <v>2</v>
      </c>
      <c r="B11" s="50"/>
      <c r="C11" s="12">
        <f>IF((B10&lt;&gt;"")*AND(B11&lt;&gt;""),B$4+$C$4*A11,"")</f>
      </c>
      <c r="D11" s="13"/>
      <c r="E11"/>
    </row>
    <row r="12" spans="1:5" ht="12.75">
      <c r="A12" s="9">
        <v>3</v>
      </c>
      <c r="B12" s="50"/>
      <c r="C12" s="12">
        <f>IF(B11&lt;&gt;"",B$4+$C$4*A12,"")</f>
      </c>
      <c r="D12" s="13"/>
      <c r="E12"/>
    </row>
    <row r="13" spans="1:5" ht="12.75">
      <c r="A13" s="9">
        <v>4</v>
      </c>
      <c r="B13" s="50"/>
      <c r="C13" s="12">
        <f>IF(C12&lt;&gt;"",B$4+$C$4*A13,"")</f>
      </c>
      <c r="D13" s="13">
        <f aca="true" t="shared" si="0" ref="D13:D69">IF((C13&lt;&gt;"")*AND(B13&lt;&gt;""),ABS(B13-C13),"")</f>
      </c>
      <c r="E13"/>
    </row>
    <row r="14" spans="1:5" ht="12.75">
      <c r="A14" s="9">
        <v>5</v>
      </c>
      <c r="B14" s="50"/>
      <c r="C14" s="12">
        <f aca="true" t="shared" si="1" ref="C14:C69">IF(C13&lt;&gt;"",B$4+$C$4*A14,"")</f>
      </c>
      <c r="D14" s="13">
        <f t="shared" si="0"/>
      </c>
      <c r="E14"/>
    </row>
    <row r="15" spans="1:5" ht="12.75">
      <c r="A15" s="9">
        <v>6</v>
      </c>
      <c r="B15" s="50"/>
      <c r="C15" s="12">
        <f t="shared" si="1"/>
      </c>
      <c r="D15" s="13">
        <f t="shared" si="0"/>
      </c>
      <c r="E15"/>
    </row>
    <row r="16" spans="1:5" ht="12.75">
      <c r="A16" s="9">
        <v>7</v>
      </c>
      <c r="B16" s="50"/>
      <c r="C16" s="12">
        <f t="shared" si="1"/>
      </c>
      <c r="D16" s="13">
        <f t="shared" si="0"/>
      </c>
      <c r="E16"/>
    </row>
    <row r="17" spans="1:5" ht="12.75">
      <c r="A17" s="9">
        <v>8</v>
      </c>
      <c r="B17" s="50"/>
      <c r="C17" s="12">
        <f t="shared" si="1"/>
      </c>
      <c r="D17" s="13">
        <f t="shared" si="0"/>
      </c>
      <c r="E17"/>
    </row>
    <row r="18" spans="1:5" ht="12.75">
      <c r="A18" s="9">
        <v>9</v>
      </c>
      <c r="B18" s="50"/>
      <c r="C18" s="12">
        <f t="shared" si="1"/>
      </c>
      <c r="D18" s="13">
        <f t="shared" si="0"/>
      </c>
      <c r="E18"/>
    </row>
    <row r="19" spans="1:5" ht="12.75">
      <c r="A19" s="9">
        <v>10</v>
      </c>
      <c r="B19" s="50"/>
      <c r="C19" s="12">
        <f t="shared" si="1"/>
      </c>
      <c r="D19" s="13">
        <f t="shared" si="0"/>
      </c>
      <c r="E19"/>
    </row>
    <row r="20" spans="1:5" ht="12.75">
      <c r="A20" s="9">
        <v>11</v>
      </c>
      <c r="B20" s="50"/>
      <c r="C20" s="12">
        <f t="shared" si="1"/>
      </c>
      <c r="D20" s="13">
        <f t="shared" si="0"/>
      </c>
      <c r="E20"/>
    </row>
    <row r="21" spans="1:5" ht="12.75">
      <c r="A21" s="9">
        <v>12</v>
      </c>
      <c r="B21" s="50"/>
      <c r="C21" s="12">
        <f t="shared" si="1"/>
      </c>
      <c r="D21" s="13">
        <f t="shared" si="0"/>
      </c>
      <c r="E21"/>
    </row>
    <row r="22" spans="1:5" ht="12.75">
      <c r="A22" s="9">
        <v>13</v>
      </c>
      <c r="B22" s="50"/>
      <c r="C22" s="12">
        <f t="shared" si="1"/>
      </c>
      <c r="D22" s="13">
        <f t="shared" si="0"/>
      </c>
      <c r="E22"/>
    </row>
    <row r="23" spans="1:5" ht="12.75">
      <c r="A23" s="9">
        <v>14</v>
      </c>
      <c r="B23" s="50"/>
      <c r="C23" s="12">
        <f t="shared" si="1"/>
      </c>
      <c r="D23" s="13">
        <f t="shared" si="0"/>
      </c>
      <c r="E23"/>
    </row>
    <row r="24" spans="1:4" ht="12.75">
      <c r="A24" s="9">
        <v>15</v>
      </c>
      <c r="B24" s="50"/>
      <c r="C24" s="12">
        <f t="shared" si="1"/>
      </c>
      <c r="D24" s="13">
        <f t="shared" si="0"/>
      </c>
    </row>
    <row r="25" spans="1:4" ht="12.75">
      <c r="A25" s="9">
        <v>16</v>
      </c>
      <c r="B25" s="50"/>
      <c r="C25" s="12">
        <f t="shared" si="1"/>
      </c>
      <c r="D25" s="13">
        <f t="shared" si="0"/>
      </c>
    </row>
    <row r="26" spans="1:6" ht="12.75">
      <c r="A26" s="9">
        <v>17</v>
      </c>
      <c r="B26" s="50"/>
      <c r="C26" s="12">
        <f t="shared" si="1"/>
      </c>
      <c r="D26" s="13">
        <f t="shared" si="0"/>
      </c>
      <c r="E26" s="46"/>
      <c r="F26" s="47"/>
    </row>
    <row r="27" spans="1:14" ht="12.75">
      <c r="A27" s="9">
        <v>18</v>
      </c>
      <c r="B27" s="50"/>
      <c r="C27" s="12">
        <f t="shared" si="1"/>
      </c>
      <c r="D27" s="13">
        <f t="shared" si="0"/>
      </c>
      <c r="E27" s="48"/>
      <c r="F27" s="15"/>
      <c r="G27" s="14"/>
      <c r="H27" s="15"/>
      <c r="I27" s="15"/>
      <c r="J27" s="15"/>
      <c r="K27" s="15"/>
      <c r="L27" s="15"/>
      <c r="M27" s="15"/>
      <c r="N27"/>
    </row>
    <row r="28" spans="1:14" ht="12.75">
      <c r="A28" s="9">
        <v>19</v>
      </c>
      <c r="B28" s="50"/>
      <c r="C28" s="12">
        <f t="shared" si="1"/>
      </c>
      <c r="D28" s="13">
        <f t="shared" si="0"/>
      </c>
      <c r="F28" s="15"/>
      <c r="G28" s="14"/>
      <c r="H28" s="15"/>
      <c r="I28" s="15"/>
      <c r="J28" s="15"/>
      <c r="K28" s="15"/>
      <c r="L28" s="15"/>
      <c r="M28" s="15"/>
      <c r="N28" s="15"/>
    </row>
    <row r="29" spans="1:14" ht="12.75">
      <c r="A29" s="9">
        <v>20</v>
      </c>
      <c r="B29" s="50"/>
      <c r="C29" s="12">
        <f t="shared" si="1"/>
      </c>
      <c r="D29" s="13">
        <f t="shared" si="0"/>
      </c>
      <c r="F29" s="15"/>
      <c r="G29" s="14"/>
      <c r="H29" s="15"/>
      <c r="I29" s="15"/>
      <c r="J29" s="15"/>
      <c r="K29" s="15"/>
      <c r="L29" s="15"/>
      <c r="M29" s="15"/>
      <c r="N29" s="15"/>
    </row>
    <row r="30" spans="1:14" ht="12.75">
      <c r="A30" s="9">
        <v>21</v>
      </c>
      <c r="B30" s="50"/>
      <c r="C30" s="12">
        <f t="shared" si="1"/>
      </c>
      <c r="D30" s="13">
        <f t="shared" si="0"/>
      </c>
      <c r="F30" s="15"/>
      <c r="G30" s="14"/>
      <c r="H30" s="15"/>
      <c r="I30" s="15"/>
      <c r="J30" s="15"/>
      <c r="K30" s="15"/>
      <c r="L30" s="15"/>
      <c r="M30" s="15"/>
      <c r="N30" s="15"/>
    </row>
    <row r="31" spans="1:14" ht="12.75">
      <c r="A31" s="9">
        <v>22</v>
      </c>
      <c r="B31" s="50"/>
      <c r="C31" s="12">
        <f t="shared" si="1"/>
      </c>
      <c r="D31" s="13">
        <f t="shared" si="0"/>
      </c>
      <c r="F31" s="15"/>
      <c r="G31" s="14"/>
      <c r="H31" s="15"/>
      <c r="I31" s="15"/>
      <c r="J31" s="15"/>
      <c r="K31" s="15"/>
      <c r="L31" s="15"/>
      <c r="M31" s="15"/>
      <c r="N31" s="15"/>
    </row>
    <row r="32" spans="1:14" ht="12.75">
      <c r="A32" s="9">
        <v>23</v>
      </c>
      <c r="B32" s="50"/>
      <c r="C32" s="12">
        <f t="shared" si="1"/>
      </c>
      <c r="D32" s="13">
        <f t="shared" si="0"/>
      </c>
      <c r="F32" s="15"/>
      <c r="G32" s="14"/>
      <c r="H32" s="15"/>
      <c r="I32" s="15"/>
      <c r="J32" s="15"/>
      <c r="K32" s="15"/>
      <c r="L32" s="15"/>
      <c r="M32" s="15"/>
      <c r="N32" s="15"/>
    </row>
    <row r="33" spans="1:14" ht="12.75">
      <c r="A33" s="9">
        <v>24</v>
      </c>
      <c r="B33" s="50"/>
      <c r="C33" s="12">
        <f t="shared" si="1"/>
      </c>
      <c r="D33" s="13">
        <f t="shared" si="0"/>
      </c>
      <c r="F33" s="15"/>
      <c r="G33" s="14"/>
      <c r="H33" s="16"/>
      <c r="I33" s="15"/>
      <c r="J33" s="15"/>
      <c r="K33" s="15"/>
      <c r="L33" s="15"/>
      <c r="M33" s="15"/>
      <c r="N33" s="15"/>
    </row>
    <row r="34" spans="1:14" ht="12.75">
      <c r="A34" s="9">
        <v>25</v>
      </c>
      <c r="B34" s="50"/>
      <c r="C34" s="12">
        <f t="shared" si="1"/>
      </c>
      <c r="D34" s="13">
        <f t="shared" si="0"/>
      </c>
      <c r="F34" s="15"/>
      <c r="G34" s="14"/>
      <c r="H34" s="15"/>
      <c r="I34" s="15"/>
      <c r="J34" s="15"/>
      <c r="K34" s="15"/>
      <c r="L34" s="15"/>
      <c r="M34" s="15"/>
      <c r="N34" s="15"/>
    </row>
    <row r="35" spans="1:14" ht="12.75">
      <c r="A35" s="9">
        <v>26</v>
      </c>
      <c r="B35" s="50"/>
      <c r="C35" s="12">
        <f t="shared" si="1"/>
      </c>
      <c r="D35" s="13">
        <f t="shared" si="0"/>
      </c>
      <c r="F35" s="15"/>
      <c r="G35" s="14"/>
      <c r="H35" s="15"/>
      <c r="I35" s="15"/>
      <c r="J35" s="15"/>
      <c r="K35" s="15"/>
      <c r="L35" s="15"/>
      <c r="M35" s="15"/>
      <c r="N35" s="15"/>
    </row>
    <row r="36" spans="1:14" ht="12.75">
      <c r="A36" s="9">
        <v>27</v>
      </c>
      <c r="B36" s="50"/>
      <c r="C36" s="12">
        <f t="shared" si="1"/>
      </c>
      <c r="D36" s="13">
        <f t="shared" si="0"/>
      </c>
      <c r="F36" s="15"/>
      <c r="G36" s="14"/>
      <c r="H36" s="15"/>
      <c r="I36" s="15"/>
      <c r="J36" s="15"/>
      <c r="K36" s="15"/>
      <c r="L36" s="15"/>
      <c r="M36" s="15"/>
      <c r="N36" s="15"/>
    </row>
    <row r="37" spans="1:14" ht="12.75">
      <c r="A37" s="9">
        <v>28</v>
      </c>
      <c r="B37" s="50"/>
      <c r="C37" s="12">
        <f t="shared" si="1"/>
      </c>
      <c r="D37" s="13">
        <f t="shared" si="0"/>
      </c>
      <c r="F37" s="15"/>
      <c r="G37" s="14"/>
      <c r="H37" s="15"/>
      <c r="I37" s="15"/>
      <c r="J37" s="15"/>
      <c r="K37" s="15"/>
      <c r="L37" s="15"/>
      <c r="M37" s="15"/>
      <c r="N37" s="15"/>
    </row>
    <row r="38" spans="1:14" ht="12.75">
      <c r="A38" s="9">
        <v>29</v>
      </c>
      <c r="B38" s="50"/>
      <c r="C38" s="12">
        <f t="shared" si="1"/>
      </c>
      <c r="D38" s="13">
        <f t="shared" si="0"/>
      </c>
      <c r="F38" s="15"/>
      <c r="G38" s="14"/>
      <c r="H38" s="15"/>
      <c r="I38" s="15"/>
      <c r="J38" s="15"/>
      <c r="K38" s="15"/>
      <c r="L38" s="15"/>
      <c r="M38" s="15"/>
      <c r="N38" s="15"/>
    </row>
    <row r="39" spans="1:14" ht="12.75">
      <c r="A39" s="9">
        <v>30</v>
      </c>
      <c r="B39" s="50"/>
      <c r="C39" s="12">
        <f t="shared" si="1"/>
      </c>
      <c r="D39" s="13">
        <f t="shared" si="0"/>
      </c>
      <c r="F39" s="15"/>
      <c r="G39" s="15"/>
      <c r="H39" s="15"/>
      <c r="I39" s="15"/>
      <c r="J39" s="15"/>
      <c r="K39" s="15"/>
      <c r="L39" s="15"/>
      <c r="M39" s="15"/>
      <c r="N39" s="15"/>
    </row>
    <row r="40" spans="1:14" ht="12.75">
      <c r="A40" s="9">
        <v>31</v>
      </c>
      <c r="B40" s="50"/>
      <c r="C40" s="12">
        <f t="shared" si="1"/>
      </c>
      <c r="D40" s="13">
        <f t="shared" si="0"/>
      </c>
      <c r="F40" s="15"/>
      <c r="G40" s="15"/>
      <c r="H40" s="15"/>
      <c r="I40" s="15"/>
      <c r="J40" s="15"/>
      <c r="K40" s="15"/>
      <c r="L40" s="15"/>
      <c r="M40" s="15"/>
      <c r="N40" s="15"/>
    </row>
    <row r="41" spans="1:14" ht="12.75">
      <c r="A41" s="9">
        <v>32</v>
      </c>
      <c r="B41" s="50"/>
      <c r="C41" s="12">
        <f t="shared" si="1"/>
      </c>
      <c r="D41" s="13">
        <f t="shared" si="0"/>
      </c>
      <c r="F41" s="15"/>
      <c r="G41" s="15"/>
      <c r="H41" s="15"/>
      <c r="I41" s="15"/>
      <c r="J41" s="15"/>
      <c r="K41" s="15"/>
      <c r="L41" s="15"/>
      <c r="M41" s="15"/>
      <c r="N41" s="15"/>
    </row>
    <row r="42" spans="1:14" ht="12.75">
      <c r="A42" s="9">
        <v>33</v>
      </c>
      <c r="B42" s="50"/>
      <c r="C42" s="12">
        <f t="shared" si="1"/>
      </c>
      <c r="D42" s="13">
        <f t="shared" si="0"/>
      </c>
      <c r="F42" s="15"/>
      <c r="G42" s="15"/>
      <c r="H42" s="15"/>
      <c r="I42" s="15"/>
      <c r="J42" s="15"/>
      <c r="K42" s="15"/>
      <c r="L42" s="15"/>
      <c r="M42" s="15"/>
      <c r="N42" s="15"/>
    </row>
    <row r="43" spans="1:14" ht="12.75">
      <c r="A43" s="9">
        <v>34</v>
      </c>
      <c r="B43" s="50"/>
      <c r="C43" s="12">
        <f t="shared" si="1"/>
      </c>
      <c r="D43" s="13">
        <f t="shared" si="0"/>
      </c>
      <c r="F43" s="15"/>
      <c r="G43" s="15"/>
      <c r="H43" s="15"/>
      <c r="I43" s="15"/>
      <c r="J43" s="15"/>
      <c r="K43" s="15"/>
      <c r="L43" s="15"/>
      <c r="M43" s="15"/>
      <c r="N43" s="15"/>
    </row>
    <row r="44" spans="1:14" ht="12.75">
      <c r="A44" s="9">
        <v>35</v>
      </c>
      <c r="B44" s="50"/>
      <c r="C44" s="12">
        <f t="shared" si="1"/>
      </c>
      <c r="D44" s="13">
        <f t="shared" si="0"/>
      </c>
      <c r="F44" s="15"/>
      <c r="G44" s="15"/>
      <c r="H44" s="15"/>
      <c r="I44" s="15"/>
      <c r="J44" s="15"/>
      <c r="K44" s="15"/>
      <c r="L44" s="15"/>
      <c r="M44" s="15"/>
      <c r="N44" s="15"/>
    </row>
    <row r="45" spans="1:14" ht="12.75">
      <c r="A45" s="9">
        <v>36</v>
      </c>
      <c r="B45" s="50"/>
      <c r="C45" s="12">
        <f t="shared" si="1"/>
      </c>
      <c r="D45" s="13">
        <f t="shared" si="0"/>
      </c>
      <c r="F45" s="15"/>
      <c r="G45" s="15"/>
      <c r="H45" s="15"/>
      <c r="I45" s="15"/>
      <c r="J45" s="15"/>
      <c r="K45" s="15"/>
      <c r="L45" s="15"/>
      <c r="M45" s="15"/>
      <c r="N45" s="15"/>
    </row>
    <row r="46" spans="1:14" ht="12.75">
      <c r="A46" s="9">
        <v>37</v>
      </c>
      <c r="B46" s="50"/>
      <c r="C46" s="12">
        <f t="shared" si="1"/>
      </c>
      <c r="D46" s="13">
        <f t="shared" si="0"/>
      </c>
      <c r="F46" s="15"/>
      <c r="G46" s="15"/>
      <c r="H46" s="15"/>
      <c r="I46" s="15"/>
      <c r="J46" s="15"/>
      <c r="K46" s="15"/>
      <c r="L46" s="15"/>
      <c r="M46" s="15"/>
      <c r="N46" s="15"/>
    </row>
    <row r="47" spans="1:14" ht="12.75">
      <c r="A47" s="9">
        <v>38</v>
      </c>
      <c r="B47" s="50"/>
      <c r="C47" s="12">
        <f t="shared" si="1"/>
      </c>
      <c r="D47" s="13">
        <f t="shared" si="0"/>
      </c>
      <c r="F47" s="15"/>
      <c r="G47" s="15"/>
      <c r="H47" s="15"/>
      <c r="I47" s="15"/>
      <c r="J47" s="15"/>
      <c r="K47" s="15"/>
      <c r="L47" s="15"/>
      <c r="M47" s="15"/>
      <c r="N47" s="15"/>
    </row>
    <row r="48" spans="1:14" ht="12.75">
      <c r="A48" s="9">
        <v>39</v>
      </c>
      <c r="B48" s="50"/>
      <c r="C48" s="12">
        <f t="shared" si="1"/>
      </c>
      <c r="D48" s="13">
        <f t="shared" si="0"/>
      </c>
      <c r="F48" s="15"/>
      <c r="G48" s="15"/>
      <c r="H48" s="15"/>
      <c r="I48" s="15"/>
      <c r="J48" s="15"/>
      <c r="K48" s="15"/>
      <c r="L48" s="15"/>
      <c r="M48" s="15"/>
      <c r="N48" s="15"/>
    </row>
    <row r="49" spans="1:14" ht="12.75">
      <c r="A49" s="9">
        <v>40</v>
      </c>
      <c r="B49" s="50"/>
      <c r="C49" s="12">
        <f t="shared" si="1"/>
      </c>
      <c r="D49" s="13">
        <f t="shared" si="0"/>
      </c>
      <c r="F49" s="15"/>
      <c r="G49" s="15"/>
      <c r="H49" s="15"/>
      <c r="I49" s="15"/>
      <c r="J49" s="15"/>
      <c r="K49" s="15"/>
      <c r="L49" s="15"/>
      <c r="M49" s="15"/>
      <c r="N49" s="15"/>
    </row>
    <row r="50" spans="1:14" ht="12.75">
      <c r="A50" s="9">
        <v>41</v>
      </c>
      <c r="B50" s="50"/>
      <c r="C50" s="12">
        <f t="shared" si="1"/>
      </c>
      <c r="D50" s="13">
        <f t="shared" si="0"/>
      </c>
      <c r="F50" s="15"/>
      <c r="G50" s="15"/>
      <c r="H50" s="15"/>
      <c r="I50" s="15"/>
      <c r="J50" s="15"/>
      <c r="K50" s="15"/>
      <c r="L50" s="15"/>
      <c r="M50" s="15"/>
      <c r="N50" s="15"/>
    </row>
    <row r="51" spans="1:4" ht="12.75">
      <c r="A51" s="9">
        <v>42</v>
      </c>
      <c r="B51" s="50"/>
      <c r="C51" s="12">
        <f t="shared" si="1"/>
      </c>
      <c r="D51" s="13">
        <f t="shared" si="0"/>
      </c>
    </row>
    <row r="52" spans="1:4" ht="12.75">
      <c r="A52" s="9">
        <v>43</v>
      </c>
      <c r="B52" s="50"/>
      <c r="C52" s="12">
        <f t="shared" si="1"/>
      </c>
      <c r="D52" s="13">
        <f t="shared" si="0"/>
      </c>
    </row>
    <row r="53" spans="1:4" ht="12.75">
      <c r="A53" s="9">
        <v>44</v>
      </c>
      <c r="B53" s="50"/>
      <c r="C53" s="12">
        <f t="shared" si="1"/>
      </c>
      <c r="D53" s="13">
        <f t="shared" si="0"/>
      </c>
    </row>
    <row r="54" spans="1:4" ht="12.75">
      <c r="A54" s="9">
        <v>45</v>
      </c>
      <c r="B54" s="50"/>
      <c r="C54" s="12">
        <f t="shared" si="1"/>
      </c>
      <c r="D54" s="13">
        <f t="shared" si="0"/>
      </c>
    </row>
    <row r="55" spans="1:4" ht="12.75">
      <c r="A55" s="9">
        <v>46</v>
      </c>
      <c r="B55" s="50"/>
      <c r="C55" s="12">
        <f t="shared" si="1"/>
      </c>
      <c r="D55" s="13">
        <f t="shared" si="0"/>
      </c>
    </row>
    <row r="56" spans="1:4" ht="12.75">
      <c r="A56" s="9">
        <v>47</v>
      </c>
      <c r="B56" s="50"/>
      <c r="C56" s="12">
        <f t="shared" si="1"/>
      </c>
      <c r="D56" s="13">
        <f t="shared" si="0"/>
      </c>
    </row>
    <row r="57" spans="1:4" ht="12.75">
      <c r="A57" s="9">
        <v>48</v>
      </c>
      <c r="B57" s="50"/>
      <c r="C57" s="12">
        <f t="shared" si="1"/>
      </c>
      <c r="D57" s="13">
        <f t="shared" si="0"/>
      </c>
    </row>
    <row r="58" spans="1:4" ht="12.75">
      <c r="A58" s="9">
        <v>49</v>
      </c>
      <c r="B58" s="50"/>
      <c r="C58" s="12">
        <f t="shared" si="1"/>
      </c>
      <c r="D58" s="13">
        <f t="shared" si="0"/>
      </c>
    </row>
    <row r="59" spans="1:4" ht="12.75">
      <c r="A59" s="9">
        <v>50</v>
      </c>
      <c r="B59" s="50"/>
      <c r="C59" s="12">
        <f t="shared" si="1"/>
      </c>
      <c r="D59" s="13">
        <f t="shared" si="0"/>
      </c>
    </row>
    <row r="60" spans="1:4" ht="12.75">
      <c r="A60" s="9">
        <v>51</v>
      </c>
      <c r="B60" s="50"/>
      <c r="C60" s="12">
        <f t="shared" si="1"/>
      </c>
      <c r="D60" s="13">
        <f t="shared" si="0"/>
      </c>
    </row>
    <row r="61" spans="1:4" ht="12.75">
      <c r="A61" s="9">
        <v>52</v>
      </c>
      <c r="B61" s="50"/>
      <c r="C61" s="12">
        <f t="shared" si="1"/>
      </c>
      <c r="D61" s="13">
        <f t="shared" si="0"/>
      </c>
    </row>
    <row r="62" spans="1:4" ht="12.75">
      <c r="A62" s="9">
        <v>53</v>
      </c>
      <c r="B62" s="50"/>
      <c r="C62" s="12">
        <f t="shared" si="1"/>
      </c>
      <c r="D62" s="13">
        <f t="shared" si="0"/>
      </c>
    </row>
    <row r="63" spans="1:4" ht="12.75">
      <c r="A63" s="9">
        <v>54</v>
      </c>
      <c r="B63" s="50"/>
      <c r="C63" s="12">
        <f t="shared" si="1"/>
      </c>
      <c r="D63" s="13">
        <f t="shared" si="0"/>
      </c>
    </row>
    <row r="64" spans="1:4" ht="12.75">
      <c r="A64" s="9">
        <v>55</v>
      </c>
      <c r="B64" s="50"/>
      <c r="C64" s="12">
        <f t="shared" si="1"/>
      </c>
      <c r="D64" s="13">
        <f t="shared" si="0"/>
      </c>
    </row>
    <row r="65" spans="1:4" ht="12.75">
      <c r="A65" s="9">
        <v>56</v>
      </c>
      <c r="B65" s="50"/>
      <c r="C65" s="12">
        <f t="shared" si="1"/>
      </c>
      <c r="D65" s="13">
        <f t="shared" si="0"/>
      </c>
    </row>
    <row r="66" spans="1:4" ht="12.75">
      <c r="A66" s="9">
        <v>57</v>
      </c>
      <c r="B66" s="50"/>
      <c r="C66" s="12">
        <f t="shared" si="1"/>
      </c>
      <c r="D66" s="13">
        <f t="shared" si="0"/>
      </c>
    </row>
    <row r="67" spans="1:4" ht="12.75">
      <c r="A67" s="9">
        <v>58</v>
      </c>
      <c r="B67" s="50"/>
      <c r="C67" s="12">
        <f t="shared" si="1"/>
      </c>
      <c r="D67" s="13">
        <f t="shared" si="0"/>
      </c>
    </row>
    <row r="68" spans="1:4" ht="12.75">
      <c r="A68" s="9">
        <v>59</v>
      </c>
      <c r="B68" s="50"/>
      <c r="C68" s="12">
        <f t="shared" si="1"/>
      </c>
      <c r="D68" s="13">
        <f t="shared" si="0"/>
      </c>
    </row>
    <row r="69" spans="1:4" ht="13.5" thickBot="1">
      <c r="A69" s="17">
        <v>60</v>
      </c>
      <c r="B69" s="51"/>
      <c r="C69" s="18">
        <f t="shared" si="1"/>
      </c>
      <c r="D69" s="19">
        <f t="shared" si="0"/>
      </c>
    </row>
    <row r="70" ht="13.5" thickTop="1"/>
  </sheetData>
  <sheetProtection sheet="1" objects="1" scenarios="1"/>
  <printOptions/>
  <pageMargins left="0.75" right="0.75" top="1" bottom="1" header="0.5" footer="0.5"/>
  <pageSetup horizontalDpi="300" verticalDpi="300" orientation="portrait" r:id="rId5"/>
  <drawing r:id="rId4"/>
  <legacyDrawing r:id="rId3"/>
  <oleObjects>
    <oleObject progId="Equation.3" shapeId="98116"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Julie Hays</Manager>
  <Company>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Forecasting Template</dc:title>
  <dc:subject>Forecasting</dc:subject>
  <dc:creator>Matt Deimel</dc:creator>
  <cp:keywords>Forecastung</cp:keywords>
  <dc:description/>
  <cp:lastModifiedBy>IRT-CS</cp:lastModifiedBy>
  <cp:lastPrinted>2004-10-11T16:03:09Z</cp:lastPrinted>
  <dcterms:created xsi:type="dcterms:W3CDTF">2004-10-09T15:35:43Z</dcterms:created>
  <dcterms:modified xsi:type="dcterms:W3CDTF">2006-08-11T20:32:11Z</dcterms:modified>
  <cp:category>Template</cp:category>
  <cp:version/>
  <cp:contentType/>
  <cp:contentStatus/>
</cp:coreProperties>
</file>